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miles/smmac17/Users/smiles/Documents/civic/nelly custis orig/Nextdoor 7:6/edie/"/>
    </mc:Choice>
  </mc:AlternateContent>
  <bookViews>
    <workbookView xWindow="3740" yWindow="18380" windowWidth="33040" windowHeight="20280" tabRatio="346"/>
  </bookViews>
  <sheets>
    <sheet name="Info by Civic Assoc." sheetId="1" r:id="rId1"/>
    <sheet name="DPR Parks Data" sheetId="2" r:id="rId2"/>
  </sheets>
  <definedNames>
    <definedName name="_xlnm._FilterDatabase" localSheetId="1" hidden="1">'DPR Parks Data'!$B$1:$J$152</definedName>
    <definedName name="_xlnm._FilterDatabase" localSheetId="0" hidden="1">'Info by Civic Assoc.'!$A$1:$CC$1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3" i="1" l="1"/>
  <c r="E153" i="2"/>
  <c r="V62" i="1"/>
  <c r="AA62" i="1"/>
  <c r="V61" i="1"/>
  <c r="AA61" i="1"/>
  <c r="V60" i="1"/>
  <c r="AA60" i="1"/>
  <c r="V59" i="1"/>
  <c r="AA59" i="1"/>
  <c r="V58" i="1"/>
  <c r="AA58" i="1"/>
  <c r="V57" i="1"/>
  <c r="AA57" i="1"/>
  <c r="V56" i="1"/>
  <c r="AA56" i="1"/>
  <c r="V16" i="1"/>
  <c r="AA16" i="1"/>
  <c r="V41" i="1"/>
  <c r="AA41" i="1"/>
  <c r="V55" i="1"/>
  <c r="AA55" i="1"/>
  <c r="V27" i="1"/>
  <c r="AA27" i="1"/>
  <c r="V38" i="1"/>
  <c r="AA38" i="1"/>
  <c r="V54" i="1"/>
  <c r="AA54" i="1"/>
  <c r="V14" i="1"/>
  <c r="AA14" i="1"/>
  <c r="V52" i="1"/>
  <c r="AA52" i="1"/>
  <c r="V53" i="1"/>
  <c r="AA53" i="1"/>
  <c r="V4" i="1"/>
  <c r="AA4" i="1"/>
  <c r="V51" i="1"/>
  <c r="AA51" i="1"/>
  <c r="V30" i="1"/>
  <c r="AA30" i="1"/>
  <c r="V22" i="1"/>
  <c r="AA22" i="1"/>
  <c r="V43" i="1"/>
  <c r="AA43" i="1"/>
  <c r="V49" i="1"/>
  <c r="AA49" i="1"/>
  <c r="V15" i="1"/>
  <c r="AA15" i="1"/>
  <c r="V31" i="1"/>
  <c r="AA31" i="1"/>
  <c r="V37" i="1"/>
  <c r="AA37" i="1"/>
  <c r="V39" i="1"/>
  <c r="AA39" i="1"/>
  <c r="V40" i="1"/>
  <c r="AA40" i="1"/>
  <c r="V5" i="1"/>
  <c r="AA5" i="1"/>
  <c r="V44" i="1"/>
  <c r="AA44" i="1"/>
  <c r="V13" i="1"/>
  <c r="AA13" i="1"/>
  <c r="V20" i="1"/>
  <c r="AA20" i="1"/>
  <c r="V19" i="1"/>
  <c r="AA19" i="1"/>
  <c r="V12" i="1"/>
  <c r="AA12" i="1"/>
  <c r="V25" i="1"/>
  <c r="AA25" i="1"/>
  <c r="V2" i="1"/>
  <c r="AA2" i="1"/>
  <c r="V32" i="1"/>
  <c r="AA32" i="1"/>
  <c r="V33" i="1"/>
  <c r="AA33" i="1"/>
  <c r="V10" i="1"/>
  <c r="AA10" i="1"/>
  <c r="V29" i="1"/>
  <c r="AA29" i="1"/>
  <c r="V48" i="1"/>
  <c r="AA48" i="1"/>
  <c r="V26" i="1"/>
  <c r="AA26" i="1"/>
  <c r="V36" i="1"/>
  <c r="AA36" i="1"/>
  <c r="V47" i="1"/>
  <c r="AA47" i="1"/>
  <c r="V35" i="1"/>
  <c r="AA35" i="1"/>
  <c r="V23" i="1"/>
  <c r="AA23" i="1"/>
  <c r="V50" i="1"/>
  <c r="AA50" i="1"/>
  <c r="V21" i="1"/>
  <c r="AA21" i="1"/>
  <c r="V8" i="1"/>
  <c r="AA8" i="1"/>
  <c r="V9" i="1"/>
  <c r="AA9" i="1"/>
  <c r="V45" i="1"/>
  <c r="AA45" i="1"/>
  <c r="V28" i="1"/>
  <c r="AA28" i="1"/>
  <c r="V7" i="1"/>
  <c r="AA7" i="1"/>
  <c r="V34" i="1"/>
  <c r="AA34" i="1"/>
  <c r="V6" i="1"/>
  <c r="AA6" i="1"/>
  <c r="V46" i="1"/>
  <c r="AA46" i="1"/>
  <c r="V17" i="1"/>
  <c r="AA17" i="1"/>
  <c r="V18" i="1"/>
  <c r="AA18" i="1"/>
  <c r="V42" i="1"/>
  <c r="AA42" i="1"/>
  <c r="V3" i="1"/>
  <c r="AA3" i="1"/>
  <c r="V11" i="1"/>
  <c r="AA11" i="1"/>
  <c r="V24" i="1"/>
  <c r="AA24" i="1"/>
  <c r="U59" i="1"/>
  <c r="U60" i="1"/>
  <c r="U58" i="1"/>
  <c r="U61" i="1"/>
  <c r="U62" i="1"/>
  <c r="U57" i="1"/>
  <c r="U56" i="1"/>
  <c r="U51" i="1"/>
  <c r="U47" i="1"/>
  <c r="U46" i="1"/>
  <c r="U45" i="1"/>
  <c r="U42" i="1"/>
  <c r="U55" i="1"/>
  <c r="U54" i="1"/>
  <c r="U52" i="1"/>
  <c r="U53" i="1"/>
  <c r="U49" i="1"/>
  <c r="U48" i="1"/>
  <c r="U50" i="1"/>
  <c r="U44" i="1"/>
  <c r="U43" i="1"/>
  <c r="U40" i="1"/>
  <c r="U39" i="1"/>
  <c r="U34" i="1"/>
  <c r="U41" i="1"/>
  <c r="U31" i="1"/>
  <c r="U37" i="1"/>
  <c r="U35" i="1"/>
  <c r="U33" i="1"/>
  <c r="U32" i="1"/>
  <c r="U38" i="1"/>
  <c r="U36" i="1"/>
  <c r="U27" i="1"/>
  <c r="U29" i="1"/>
  <c r="U25" i="1"/>
  <c r="U26" i="1"/>
  <c r="U28" i="1"/>
  <c r="U24" i="1"/>
  <c r="U30" i="1"/>
  <c r="U21" i="1"/>
  <c r="U22" i="1"/>
  <c r="U20" i="1"/>
  <c r="U18" i="1"/>
  <c r="U17" i="1"/>
  <c r="U23" i="1"/>
  <c r="U19" i="1"/>
  <c r="U16" i="1"/>
  <c r="U13" i="1"/>
  <c r="U12" i="1"/>
  <c r="U14" i="1"/>
  <c r="U15" i="1"/>
  <c r="U11" i="1"/>
  <c r="U6" i="1"/>
  <c r="U9" i="1"/>
  <c r="U10" i="1"/>
  <c r="U7" i="1"/>
  <c r="U8" i="1"/>
  <c r="U4" i="1"/>
  <c r="U5" i="1"/>
  <c r="U3" i="1"/>
  <c r="U2" i="1"/>
  <c r="Q59" i="1"/>
  <c r="Q60" i="1"/>
  <c r="Q58" i="1"/>
  <c r="Q61" i="1"/>
  <c r="Q62" i="1"/>
  <c r="Q57" i="1"/>
  <c r="Q56" i="1"/>
  <c r="Q51" i="1"/>
  <c r="Q47" i="1"/>
  <c r="Q46" i="1"/>
  <c r="Q45" i="1"/>
  <c r="Q42" i="1"/>
  <c r="Q55" i="1"/>
  <c r="Q54" i="1"/>
  <c r="Q52" i="1"/>
  <c r="Q53" i="1"/>
  <c r="Q49" i="1"/>
  <c r="Q48" i="1"/>
  <c r="Q50" i="1"/>
  <c r="Q44" i="1"/>
  <c r="Q43" i="1"/>
  <c r="Q40" i="1"/>
  <c r="Q39" i="1"/>
  <c r="Q34" i="1"/>
  <c r="Q41" i="1"/>
  <c r="Q31" i="1"/>
  <c r="Q37" i="1"/>
  <c r="Q35" i="1"/>
  <c r="Q33" i="1"/>
  <c r="Q32" i="1"/>
  <c r="Q38" i="1"/>
  <c r="Q36" i="1"/>
  <c r="Q27" i="1"/>
  <c r="Q29" i="1"/>
  <c r="Q25" i="1"/>
  <c r="Q26" i="1"/>
  <c r="Q28" i="1"/>
  <c r="Q24" i="1"/>
  <c r="Q30" i="1"/>
  <c r="Q21" i="1"/>
  <c r="Q22" i="1"/>
  <c r="Q20" i="1"/>
  <c r="Q18" i="1"/>
  <c r="Q17" i="1"/>
  <c r="Q23" i="1"/>
  <c r="Q19" i="1"/>
  <c r="Q16" i="1"/>
  <c r="Q13" i="1"/>
  <c r="Q12" i="1"/>
  <c r="Q14" i="1"/>
  <c r="Q15" i="1"/>
  <c r="Q11" i="1"/>
  <c r="Q6" i="1"/>
  <c r="Q9" i="1"/>
  <c r="Q10" i="1"/>
  <c r="Q7" i="1"/>
  <c r="Q8" i="1"/>
  <c r="Q4" i="1"/>
  <c r="Q5" i="1"/>
  <c r="Q3" i="1"/>
  <c r="Q2" i="1"/>
  <c r="AC29" i="1"/>
  <c r="AC17" i="1"/>
  <c r="AC40" i="1"/>
  <c r="AC49" i="1"/>
  <c r="AC36" i="1"/>
  <c r="AC55" i="1"/>
  <c r="AC52" i="1"/>
  <c r="AC59" i="1"/>
  <c r="AC39" i="1"/>
  <c r="AC45" i="1"/>
  <c r="AC60" i="1"/>
  <c r="AC16" i="1"/>
  <c r="AC15" i="1"/>
  <c r="AC7" i="1"/>
  <c r="AC58" i="1"/>
  <c r="AC31" i="1"/>
  <c r="AC25" i="1"/>
  <c r="AC2" i="1"/>
  <c r="AC33" i="1"/>
  <c r="AC35" i="1"/>
  <c r="AC51" i="1"/>
  <c r="AC38" i="1"/>
  <c r="AC12" i="1"/>
  <c r="AC53" i="1"/>
  <c r="AC19" i="1"/>
  <c r="AC37" i="1"/>
  <c r="AC46" i="1"/>
  <c r="AC11" i="1"/>
  <c r="AC44" i="1"/>
  <c r="AC43" i="1"/>
  <c r="AC61" i="1"/>
  <c r="AC24" i="1"/>
  <c r="AC22" i="1"/>
  <c r="AC47" i="1"/>
  <c r="AC30" i="1"/>
  <c r="AC21" i="1"/>
  <c r="AC50" i="1"/>
  <c r="AC23" i="1"/>
  <c r="AC8" i="1"/>
  <c r="AC54" i="1"/>
  <c r="AC62" i="1"/>
  <c r="AC27" i="1"/>
  <c r="AC6" i="1"/>
  <c r="AC20" i="1"/>
  <c r="AC42" i="1"/>
  <c r="AC57" i="1"/>
  <c r="AC41" i="1"/>
  <c r="AC18" i="1"/>
  <c r="AC9" i="1"/>
  <c r="AC34" i="1"/>
  <c r="AC28" i="1"/>
  <c r="AC4" i="1"/>
  <c r="AC5" i="1"/>
  <c r="AC14" i="1"/>
  <c r="AC56" i="1"/>
  <c r="AC32" i="1"/>
  <c r="AC13" i="1"/>
  <c r="AC26" i="1"/>
  <c r="AC3" i="1"/>
  <c r="AC10" i="1"/>
  <c r="AC48" i="1"/>
  <c r="AB3" i="1"/>
  <c r="AB4" i="1"/>
  <c r="AB5" i="1"/>
  <c r="AB7" i="1"/>
  <c r="AB10" i="1"/>
  <c r="AB6" i="1"/>
  <c r="AB9" i="1"/>
  <c r="AB8" i="1"/>
  <c r="AB11" i="1"/>
  <c r="AB13" i="1"/>
  <c r="AB14" i="1"/>
  <c r="AB16" i="1"/>
  <c r="AB15" i="1"/>
  <c r="AB12" i="1"/>
  <c r="AB21" i="1"/>
  <c r="AB17" i="1"/>
  <c r="AB20" i="1"/>
  <c r="AB19" i="1"/>
  <c r="AB22" i="1"/>
  <c r="AB18" i="1"/>
  <c r="AB23" i="1"/>
  <c r="AB29" i="1"/>
  <c r="AB24" i="1"/>
  <c r="AB26" i="1"/>
  <c r="AB28" i="1"/>
  <c r="AB30" i="1"/>
  <c r="AB25" i="1"/>
  <c r="AB27" i="1"/>
  <c r="AB34" i="1"/>
  <c r="AB39" i="1"/>
  <c r="AB40" i="1"/>
  <c r="AB36" i="1"/>
  <c r="AB35" i="1"/>
  <c r="AB37" i="1"/>
  <c r="AB33" i="1"/>
  <c r="AB32" i="1"/>
  <c r="AB38" i="1"/>
  <c r="AB31" i="1"/>
  <c r="AB41" i="1"/>
  <c r="AB47" i="1"/>
  <c r="AB45" i="1"/>
  <c r="AB46" i="1"/>
  <c r="AB52" i="1"/>
  <c r="AB50" i="1"/>
  <c r="AB53" i="1"/>
  <c r="AB42" i="1"/>
  <c r="AB48" i="1"/>
  <c r="AB44" i="1"/>
  <c r="AB55" i="1"/>
  <c r="AB51" i="1"/>
  <c r="AB43" i="1"/>
  <c r="AB54" i="1"/>
  <c r="AB49" i="1"/>
  <c r="AB59" i="1"/>
  <c r="AB57" i="1"/>
  <c r="AB60" i="1"/>
  <c r="AB56" i="1"/>
  <c r="AB61" i="1"/>
  <c r="AB58" i="1"/>
  <c r="AB62" i="1"/>
  <c r="AB2" i="1"/>
  <c r="AG40" i="1"/>
  <c r="AG39" i="1"/>
  <c r="AG7" i="1"/>
  <c r="AG46" i="1"/>
  <c r="AG50" i="1"/>
  <c r="AG56" i="1"/>
  <c r="AG53" i="1"/>
  <c r="AG29" i="1"/>
  <c r="AG45" i="1"/>
  <c r="AG37" i="1"/>
  <c r="AG57" i="1"/>
  <c r="AG23" i="1"/>
  <c r="AG17" i="1"/>
  <c r="AG47" i="1"/>
  <c r="AG52" i="1"/>
  <c r="AG35" i="1"/>
  <c r="AG34" i="1"/>
  <c r="AG3" i="1"/>
  <c r="AG58" i="1"/>
  <c r="AG59" i="1"/>
  <c r="AG60" i="1"/>
  <c r="AG10" i="1"/>
  <c r="AG36" i="1"/>
  <c r="AG18" i="1"/>
  <c r="AG33" i="1"/>
  <c r="AG21" i="1"/>
  <c r="AG32" i="1"/>
  <c r="AG43" i="1"/>
  <c r="AG28" i="1"/>
  <c r="AG19" i="1"/>
  <c r="AG20" i="1"/>
  <c r="AG6" i="1"/>
  <c r="AG49" i="1"/>
  <c r="AG30" i="1"/>
  <c r="AG2" i="1"/>
  <c r="AG42" i="1"/>
  <c r="AG48" i="1"/>
  <c r="AG26" i="1"/>
  <c r="AG9" i="1"/>
  <c r="AG55" i="1"/>
  <c r="AG54" i="1"/>
  <c r="AG24" i="1"/>
  <c r="AG51" i="1"/>
  <c r="AG11" i="1"/>
  <c r="AG14" i="1"/>
  <c r="AG44" i="1"/>
  <c r="AG41" i="1"/>
  <c r="AG12" i="1"/>
  <c r="AG38" i="1"/>
  <c r="AG15" i="1"/>
  <c r="AG22" i="1"/>
  <c r="AG8" i="1"/>
  <c r="AG61" i="1"/>
  <c r="AG13" i="1"/>
  <c r="AG5" i="1"/>
  <c r="AG27" i="1"/>
  <c r="AG25" i="1"/>
  <c r="AG16" i="1"/>
  <c r="AG62" i="1"/>
  <c r="AG31" i="1"/>
  <c r="AG4" i="1"/>
  <c r="CC62" i="1"/>
  <c r="CC61" i="1"/>
  <c r="CC51" i="1"/>
  <c r="CC42" i="1"/>
  <c r="CC21" i="1"/>
  <c r="CC60" i="1"/>
  <c r="CC59" i="1"/>
  <c r="CC58" i="1"/>
  <c r="CC34" i="1"/>
  <c r="CC47" i="1"/>
  <c r="CC57" i="1"/>
  <c r="CC45" i="1"/>
  <c r="CC56" i="1"/>
  <c r="CC46" i="1"/>
  <c r="CC39" i="1"/>
  <c r="CC40" i="1"/>
  <c r="CC22" i="1"/>
  <c r="CC29" i="1"/>
  <c r="CC41" i="1"/>
  <c r="CC16" i="1"/>
  <c r="CC27" i="1"/>
  <c r="CC55" i="1"/>
  <c r="CC54" i="1"/>
  <c r="CC20" i="1"/>
  <c r="CC53" i="1"/>
  <c r="CC52" i="1"/>
  <c r="CC26" i="1"/>
  <c r="CC50" i="1"/>
  <c r="CC37" i="1"/>
  <c r="CC49" i="1"/>
  <c r="CC18" i="1"/>
  <c r="CC6" i="1"/>
  <c r="CC48" i="1"/>
  <c r="CC35" i="1"/>
  <c r="CC25" i="1"/>
  <c r="CC33" i="1"/>
  <c r="CC17" i="1"/>
  <c r="CC32" i="1"/>
  <c r="CC31" i="1"/>
  <c r="CC44" i="1"/>
  <c r="CC43" i="1"/>
  <c r="CC28" i="1"/>
  <c r="CC38" i="1"/>
  <c r="CC14" i="1"/>
  <c r="CC13" i="1"/>
  <c r="CC12" i="1"/>
  <c r="CC36" i="1"/>
  <c r="CC24" i="1"/>
  <c r="CC23" i="1"/>
  <c r="CC30" i="1"/>
  <c r="CC10" i="1"/>
  <c r="CC9" i="1"/>
  <c r="CC4" i="1"/>
  <c r="CC15" i="1"/>
  <c r="CC7" i="1"/>
  <c r="CC11" i="1"/>
  <c r="CC2" i="1"/>
  <c r="CC8" i="1"/>
  <c r="CC19" i="1"/>
  <c r="CC5" i="1"/>
  <c r="CC3" i="1"/>
  <c r="X4" i="1"/>
  <c r="X31" i="1"/>
  <c r="X62" i="1"/>
  <c r="X16" i="1"/>
  <c r="X25" i="1"/>
  <c r="X27" i="1"/>
  <c r="X5" i="1"/>
  <c r="X13" i="1"/>
  <c r="X61" i="1"/>
  <c r="X8" i="1"/>
  <c r="X22" i="1"/>
  <c r="X15" i="1"/>
  <c r="X38" i="1"/>
  <c r="X12" i="1"/>
  <c r="X41" i="1"/>
  <c r="X44" i="1"/>
  <c r="X14" i="1"/>
  <c r="X11" i="1"/>
  <c r="X51" i="1"/>
  <c r="X24" i="1"/>
  <c r="X54" i="1"/>
  <c r="X55" i="1"/>
  <c r="X9" i="1"/>
  <c r="X26" i="1"/>
  <c r="X48" i="1"/>
  <c r="X42" i="1"/>
  <c r="X2" i="1"/>
  <c r="X30" i="1"/>
  <c r="X49" i="1"/>
  <c r="X6" i="1"/>
  <c r="X20" i="1"/>
  <c r="X19" i="1"/>
  <c r="X28" i="1"/>
  <c r="X43" i="1"/>
  <c r="X32" i="1"/>
  <c r="X21" i="1"/>
  <c r="X33" i="1"/>
  <c r="X18" i="1"/>
  <c r="X36" i="1"/>
  <c r="X10" i="1"/>
  <c r="X60" i="1"/>
  <c r="X59" i="1"/>
  <c r="X58" i="1"/>
  <c r="X3" i="1"/>
  <c r="X34" i="1"/>
  <c r="X35" i="1"/>
  <c r="X52" i="1"/>
  <c r="X47" i="1"/>
  <c r="X17" i="1"/>
  <c r="X23" i="1"/>
  <c r="X57" i="1"/>
  <c r="X37" i="1"/>
  <c r="X45" i="1"/>
  <c r="X29" i="1"/>
  <c r="X53" i="1"/>
  <c r="X56" i="1"/>
  <c r="X50" i="1"/>
  <c r="X46" i="1"/>
  <c r="X7" i="1"/>
  <c r="X39" i="1"/>
  <c r="X40" i="1"/>
  <c r="Y4" i="1"/>
  <c r="Y31" i="1"/>
  <c r="Y62" i="1"/>
  <c r="Y16" i="1"/>
  <c r="Y25" i="1"/>
  <c r="Y27" i="1"/>
  <c r="Y5" i="1"/>
  <c r="Y13" i="1"/>
  <c r="Y61" i="1"/>
  <c r="Y8" i="1"/>
  <c r="Y22" i="1"/>
  <c r="Y15" i="1"/>
  <c r="Y38" i="1"/>
  <c r="Y12" i="1"/>
  <c r="Y41" i="1"/>
  <c r="Y44" i="1"/>
  <c r="Y14" i="1"/>
  <c r="Y11" i="1"/>
  <c r="Y51" i="1"/>
  <c r="Y24" i="1"/>
  <c r="Y54" i="1"/>
  <c r="Y55" i="1"/>
  <c r="Y9" i="1"/>
  <c r="Y26" i="1"/>
  <c r="Y48" i="1"/>
  <c r="Y42" i="1"/>
  <c r="Y2" i="1"/>
  <c r="Y30" i="1"/>
  <c r="Y49" i="1"/>
  <c r="Y6" i="1"/>
  <c r="Y20" i="1"/>
  <c r="Y19" i="1"/>
  <c r="Y28" i="1"/>
  <c r="Y43" i="1"/>
  <c r="Y32" i="1"/>
  <c r="Y21" i="1"/>
  <c r="Y33" i="1"/>
  <c r="Y18" i="1"/>
  <c r="Y36" i="1"/>
  <c r="Y10" i="1"/>
  <c r="Y60" i="1"/>
  <c r="Y59" i="1"/>
  <c r="Y58" i="1"/>
  <c r="Y3" i="1"/>
  <c r="Y34" i="1"/>
  <c r="Y35" i="1"/>
  <c r="Y52" i="1"/>
  <c r="Y47" i="1"/>
  <c r="Y17" i="1"/>
  <c r="Y23" i="1"/>
  <c r="Y57" i="1"/>
  <c r="Y37" i="1"/>
  <c r="Y45" i="1"/>
  <c r="Y29" i="1"/>
  <c r="Y53" i="1"/>
  <c r="Y56" i="1"/>
  <c r="Y50" i="1"/>
  <c r="Y46" i="1"/>
  <c r="Y7" i="1"/>
  <c r="Y39" i="1"/>
  <c r="Y40" i="1"/>
  <c r="W42" i="1"/>
  <c r="W61" i="1"/>
  <c r="W56" i="1"/>
  <c r="W57" i="1"/>
  <c r="W62" i="1"/>
  <c r="W34" i="1"/>
  <c r="W47" i="1"/>
  <c r="W21" i="1"/>
  <c r="W60" i="1"/>
  <c r="W59" i="1"/>
  <c r="W51" i="1"/>
  <c r="W45" i="1"/>
  <c r="W39" i="1"/>
  <c r="W58" i="1"/>
  <c r="W46" i="1"/>
  <c r="W40" i="1"/>
  <c r="W22" i="1"/>
  <c r="W29" i="1"/>
  <c r="W41" i="1"/>
  <c r="W16" i="1"/>
  <c r="W27" i="1"/>
  <c r="W55" i="1"/>
  <c r="W54" i="1"/>
  <c r="W20" i="1"/>
  <c r="W23" i="1"/>
  <c r="W53" i="1"/>
  <c r="W30" i="1"/>
  <c r="W52" i="1"/>
  <c r="W26" i="1"/>
  <c r="W50" i="1"/>
  <c r="W37" i="1"/>
  <c r="W49" i="1"/>
  <c r="W18" i="1"/>
  <c r="W6" i="1"/>
  <c r="W10" i="1"/>
  <c r="W48" i="1"/>
  <c r="W9" i="1"/>
  <c r="W28" i="1"/>
  <c r="W35" i="1"/>
  <c r="W38" i="1"/>
  <c r="W14" i="1"/>
  <c r="W13" i="1"/>
  <c r="W12" i="1"/>
  <c r="W2" i="1"/>
  <c r="W25" i="1"/>
  <c r="W33" i="1"/>
  <c r="W4" i="1"/>
  <c r="W17" i="1"/>
  <c r="W15" i="1"/>
  <c r="W32" i="1"/>
  <c r="W36" i="1"/>
  <c r="W5" i="1"/>
  <c r="W8" i="1"/>
  <c r="W7" i="1"/>
  <c r="W31" i="1"/>
  <c r="W19" i="1"/>
  <c r="W44" i="1"/>
  <c r="W3" i="1"/>
  <c r="W11" i="1"/>
  <c r="W24" i="1"/>
  <c r="W43" i="1"/>
  <c r="Z31" i="1"/>
  <c r="Z11" i="1"/>
  <c r="Z38" i="1"/>
  <c r="Z43" i="1"/>
  <c r="Z24" i="1"/>
  <c r="Z3" i="1"/>
  <c r="Z35" i="1"/>
  <c r="Z37" i="1"/>
  <c r="Z8" i="1"/>
  <c r="Z5" i="1"/>
  <c r="Z32" i="1"/>
  <c r="Z17" i="1"/>
  <c r="Z4" i="1"/>
  <c r="Z33" i="1"/>
  <c r="Z25" i="1"/>
  <c r="Z13" i="1"/>
  <c r="Z52" i="1"/>
  <c r="Z14" i="1"/>
  <c r="Z53" i="1"/>
  <c r="Z28" i="1"/>
  <c r="Z9" i="1"/>
  <c r="Z48" i="1"/>
  <c r="Z36" i="1"/>
  <c r="Z2" i="1"/>
  <c r="Z10" i="1"/>
  <c r="Z6" i="1"/>
  <c r="Z18" i="1"/>
  <c r="Z49" i="1"/>
  <c r="Z7" i="1"/>
  <c r="Z50" i="1"/>
  <c r="Z26" i="1"/>
  <c r="Z19" i="1"/>
  <c r="Z30" i="1"/>
  <c r="Z23" i="1"/>
  <c r="Z20" i="1"/>
  <c r="Z15" i="1"/>
  <c r="Z54" i="1"/>
  <c r="Z55" i="1"/>
  <c r="Z27" i="1"/>
  <c r="Z41" i="1"/>
  <c r="Z29" i="1"/>
  <c r="Z22" i="1"/>
  <c r="Z44" i="1"/>
  <c r="Z12" i="1"/>
  <c r="Z16" i="1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D29" i="1"/>
  <c r="AD17" i="1"/>
  <c r="AD40" i="1"/>
  <c r="AD49" i="1"/>
  <c r="AD36" i="1"/>
  <c r="AD55" i="1"/>
  <c r="AD52" i="1"/>
  <c r="AD59" i="1"/>
  <c r="AD39" i="1"/>
  <c r="AD45" i="1"/>
  <c r="AD60" i="1"/>
  <c r="AD16" i="1"/>
  <c r="AD15" i="1"/>
  <c r="AD7" i="1"/>
  <c r="AD58" i="1"/>
  <c r="AD31" i="1"/>
  <c r="AD25" i="1"/>
  <c r="AD2" i="1"/>
  <c r="AD33" i="1"/>
  <c r="AD35" i="1"/>
  <c r="AD51" i="1"/>
  <c r="AD38" i="1"/>
  <c r="AD12" i="1"/>
  <c r="AD53" i="1"/>
  <c r="AD19" i="1"/>
  <c r="AD37" i="1"/>
  <c r="AD46" i="1"/>
  <c r="AD11" i="1"/>
  <c r="AD44" i="1"/>
  <c r="AD43" i="1"/>
  <c r="AD61" i="1"/>
  <c r="AD24" i="1"/>
  <c r="AD22" i="1"/>
  <c r="AD10" i="1"/>
  <c r="AD47" i="1"/>
  <c r="AD30" i="1"/>
  <c r="AD21" i="1"/>
  <c r="AD50" i="1"/>
  <c r="AD23" i="1"/>
  <c r="AD8" i="1"/>
  <c r="AD54" i="1"/>
  <c r="AD62" i="1"/>
  <c r="AD27" i="1"/>
  <c r="AD6" i="1"/>
  <c r="AD20" i="1"/>
  <c r="AD42" i="1"/>
  <c r="AD57" i="1"/>
  <c r="AD41" i="1"/>
  <c r="AD18" i="1"/>
  <c r="AD9" i="1"/>
  <c r="AD34" i="1"/>
  <c r="AD28" i="1"/>
  <c r="AD4" i="1"/>
  <c r="AD5" i="1"/>
  <c r="AD14" i="1"/>
  <c r="AD56" i="1"/>
  <c r="AD32" i="1"/>
  <c r="AD13" i="1"/>
  <c r="AD26" i="1"/>
  <c r="AD3" i="1"/>
  <c r="AD48" i="1"/>
</calcChain>
</file>

<file path=xl/sharedStrings.xml><?xml version="1.0" encoding="utf-8"?>
<sst xmlns="http://schemas.openxmlformats.org/spreadsheetml/2006/main" count="962" uniqueCount="642">
  <si>
    <t>Alcova Heights</t>
  </si>
  <si>
    <t>Arlington Forest</t>
  </si>
  <si>
    <t>Arlington Heights</t>
  </si>
  <si>
    <t>Arlington Ridge</t>
  </si>
  <si>
    <t>Arlington View</t>
  </si>
  <si>
    <t>Arlingwood</t>
  </si>
  <si>
    <t>Ashton Heights</t>
  </si>
  <si>
    <t>Aurora Highlands</t>
  </si>
  <si>
    <t>Ballston-Virginia Square</t>
  </si>
  <si>
    <t>Barcroft</t>
  </si>
  <si>
    <t>Bellevue-Forest</t>
  </si>
  <si>
    <t>Bluemont</t>
  </si>
  <si>
    <t>Boulevard Manor</t>
  </si>
  <si>
    <t>Buckingham</t>
  </si>
  <si>
    <t>Chain Bridge Forest</t>
  </si>
  <si>
    <t>Cherry Valley Nature Area</t>
  </si>
  <si>
    <t>Cherrydale</t>
  </si>
  <si>
    <t>Claremont</t>
  </si>
  <si>
    <t>Clarendon-Courthouse</t>
  </si>
  <si>
    <t>Colonial Village</t>
  </si>
  <si>
    <t>Columbia Forest</t>
  </si>
  <si>
    <t>Columbia Heights</t>
  </si>
  <si>
    <t>Columbia Heights West</t>
  </si>
  <si>
    <t>Dominion Hills</t>
  </si>
  <si>
    <t>Donaldson Run</t>
  </si>
  <si>
    <t>Douglas Park</t>
  </si>
  <si>
    <t>Dover Crystal</t>
  </si>
  <si>
    <t>East Falls Church</t>
  </si>
  <si>
    <t>Fairlington</t>
  </si>
  <si>
    <t>Forest Glen</t>
  </si>
  <si>
    <t>Forest Hills</t>
  </si>
  <si>
    <t>Foxcroft Heights</t>
  </si>
  <si>
    <t>Glebewood</t>
  </si>
  <si>
    <t>Glencarlyn</t>
  </si>
  <si>
    <t>Gulf Branch</t>
  </si>
  <si>
    <t>Highland Park – Overlee Knolls</t>
  </si>
  <si>
    <t>John M Langston</t>
  </si>
  <si>
    <t>Leeway Overlee</t>
  </si>
  <si>
    <t>Long Branch Creek</t>
  </si>
  <si>
    <t>Lyon Park</t>
  </si>
  <si>
    <t>Lyon Village</t>
  </si>
  <si>
    <t>Madison Manor</t>
  </si>
  <si>
    <t>Maywood</t>
  </si>
  <si>
    <t>Nauck</t>
  </si>
  <si>
    <t>North Highlands</t>
  </si>
  <si>
    <t>North Rosslyn</t>
  </si>
  <si>
    <t>Old Dominion</t>
  </si>
  <si>
    <t>Old Glebe</t>
  </si>
  <si>
    <t>Penrose</t>
  </si>
  <si>
    <t>Radnor Ft. Myer Heights</t>
  </si>
  <si>
    <t>Rivercrest</t>
  </si>
  <si>
    <t>Riverwood</t>
  </si>
  <si>
    <t>Rock Spring</t>
  </si>
  <si>
    <t>Stafford-Albemarle-Glebe</t>
  </si>
  <si>
    <t>Tara Leeway Heights</t>
  </si>
  <si>
    <t>Waverly Hills</t>
  </si>
  <si>
    <t>Waycroft-Woodlawn</t>
  </si>
  <si>
    <t>Westover Village</t>
  </si>
  <si>
    <t>Williamsburg</t>
  </si>
  <si>
    <t>Woodmont</t>
  </si>
  <si>
    <t>Yorktown</t>
  </si>
  <si>
    <t>alcova-heights</t>
  </si>
  <si>
    <t>arlington-forest</t>
  </si>
  <si>
    <t>arlington-heights</t>
  </si>
  <si>
    <t>arlington-ridge</t>
  </si>
  <si>
    <t>arlington-view</t>
  </si>
  <si>
    <t>arlingwood</t>
  </si>
  <si>
    <t>ashton-heights</t>
  </si>
  <si>
    <t>aurora-highlands</t>
  </si>
  <si>
    <t>ballston-virginia-square</t>
  </si>
  <si>
    <t>barcroft</t>
  </si>
  <si>
    <t>bellevue-forest</t>
  </si>
  <si>
    <t>bluemont</t>
  </si>
  <si>
    <t>boulevard-manor</t>
  </si>
  <si>
    <t>buckingham</t>
  </si>
  <si>
    <t>chain-bridge-forest</t>
  </si>
  <si>
    <t>cherry-valley-nature-area</t>
  </si>
  <si>
    <t>cherrydale</t>
  </si>
  <si>
    <t>claremont</t>
  </si>
  <si>
    <t>clarendon-courthouse</t>
  </si>
  <si>
    <t>colonial-village</t>
  </si>
  <si>
    <t>columbia-forest</t>
  </si>
  <si>
    <t>columbia-heights</t>
  </si>
  <si>
    <t>columbia-heights-west</t>
  </si>
  <si>
    <t>dominion-hills</t>
  </si>
  <si>
    <t>donaldson-run</t>
  </si>
  <si>
    <t>douglas-park</t>
  </si>
  <si>
    <t>dover-crystal</t>
  </si>
  <si>
    <t>fairlington</t>
  </si>
  <si>
    <t>forest-glen</t>
  </si>
  <si>
    <t>forest-hills</t>
  </si>
  <si>
    <t>foxcroft-heights</t>
  </si>
  <si>
    <t>glebewood</t>
  </si>
  <si>
    <t>glencarlyn</t>
  </si>
  <si>
    <t>gulf-branch</t>
  </si>
  <si>
    <t>john-m-langston</t>
  </si>
  <si>
    <t>leeway-overlee</t>
  </si>
  <si>
    <t>long-branch-creek</t>
  </si>
  <si>
    <t>lyon-park</t>
  </si>
  <si>
    <t>lyon-village</t>
  </si>
  <si>
    <t>madison-manor</t>
  </si>
  <si>
    <t>maywood</t>
  </si>
  <si>
    <t>nauck</t>
  </si>
  <si>
    <t>north-highlands</t>
  </si>
  <si>
    <t>north-rosslyn</t>
  </si>
  <si>
    <t>old-dominion</t>
  </si>
  <si>
    <t>old-glebe</t>
  </si>
  <si>
    <t>penrose</t>
  </si>
  <si>
    <t>rivercrest</t>
  </si>
  <si>
    <t>riverwood</t>
  </si>
  <si>
    <t>rock-spring</t>
  </si>
  <si>
    <t>stafford-albemarle-glebe</t>
  </si>
  <si>
    <t>tara-leeway-heights</t>
  </si>
  <si>
    <t>waverly-hills</t>
  </si>
  <si>
    <t>waycroft-woodlawn</t>
  </si>
  <si>
    <t>westover-village</t>
  </si>
  <si>
    <t>williamsburg</t>
  </si>
  <si>
    <t>woodmont</t>
  </si>
  <si>
    <t>yorktown</t>
  </si>
  <si>
    <t>highland-park-overlee-knolls</t>
  </si>
  <si>
    <t>arlington-east-falls-church</t>
  </si>
  <si>
    <t>radnor-ft-myer-heights</t>
  </si>
  <si>
    <t>accessible-restroom</t>
  </si>
  <si>
    <t>amphitheater</t>
  </si>
  <si>
    <t>baseball-softball</t>
  </si>
  <si>
    <t>basketball</t>
  </si>
  <si>
    <t>bocce</t>
  </si>
  <si>
    <t>bridge</t>
  </si>
  <si>
    <t>charcoal-grill</t>
  </si>
  <si>
    <t>climbing-wall</t>
  </si>
  <si>
    <t>community-garden</t>
  </si>
  <si>
    <t>disc-golf</t>
  </si>
  <si>
    <t>dog-park</t>
  </si>
  <si>
    <t>drinking-fountain</t>
  </si>
  <si>
    <t>drop-in-field</t>
  </si>
  <si>
    <t>fire-pit</t>
  </si>
  <si>
    <t>fishing</t>
  </si>
  <si>
    <t>fitness-room</t>
  </si>
  <si>
    <t>fitness-trail</t>
  </si>
  <si>
    <t>football</t>
  </si>
  <si>
    <t>free-parking</t>
  </si>
  <si>
    <t>game-room</t>
  </si>
  <si>
    <t>gazebo</t>
  </si>
  <si>
    <t>handball</t>
  </si>
  <si>
    <t>horseshoe-pit</t>
  </si>
  <si>
    <t>interactive-water-feature</t>
  </si>
  <si>
    <t>lacrosse</t>
  </si>
  <si>
    <t>meeting-room</t>
  </si>
  <si>
    <t>metro-station</t>
  </si>
  <si>
    <t>monument</t>
  </si>
  <si>
    <t>nature-center</t>
  </si>
  <si>
    <t>nature-trail</t>
  </si>
  <si>
    <t>ornamental-fountain</t>
  </si>
  <si>
    <t>paid-parking</t>
  </si>
  <si>
    <t>path</t>
  </si>
  <si>
    <t>paved-trail</t>
  </si>
  <si>
    <t>picnic-shelter</t>
  </si>
  <si>
    <t>picnic-table</t>
  </si>
  <si>
    <t>playground</t>
  </si>
  <si>
    <t>pond-stream</t>
  </si>
  <si>
    <t>restroom</t>
  </si>
  <si>
    <t>rose-garden</t>
  </si>
  <si>
    <t>skatepark</t>
  </si>
  <si>
    <t>soccer</t>
  </si>
  <si>
    <t>sprayground</t>
  </si>
  <si>
    <t>tennis</t>
  </si>
  <si>
    <t>trail</t>
  </si>
  <si>
    <t>volleyball</t>
  </si>
  <si>
    <t>wifi</t>
  </si>
  <si>
    <t>&lt;5</t>
  </si>
  <si>
    <t>&gt; 85</t>
  </si>
  <si>
    <t>Own</t>
  </si>
  <si>
    <t>Rent</t>
  </si>
  <si>
    <t>Children</t>
  </si>
  <si>
    <t>Civic Association</t>
  </si>
  <si>
    <t>5-17</t>
  </si>
  <si>
    <t>18-24</t>
  </si>
  <si>
    <t>25-34</t>
  </si>
  <si>
    <t>35-44</t>
  </si>
  <si>
    <t>45-54</t>
  </si>
  <si>
    <t>55-64</t>
  </si>
  <si>
    <t>65-74</t>
  </si>
  <si>
    <t>75-84</t>
  </si>
  <si>
    <t>Parks</t>
  </si>
  <si>
    <t>%PwP</t>
  </si>
  <si>
    <t>Location</t>
  </si>
  <si>
    <t>Lat</t>
  </si>
  <si>
    <t>Lon</t>
  </si>
  <si>
    <t>Name</t>
  </si>
  <si>
    <t>Acres</t>
  </si>
  <si>
    <t>ParkID</t>
  </si>
  <si>
    <t>ParkZip</t>
  </si>
  <si>
    <t>ParkAmenities</t>
  </si>
  <si>
    <t>Community</t>
  </si>
  <si>
    <t>URL</t>
  </si>
  <si>
    <t>18th St N &amp; N Lincoln St Park</t>
  </si>
  <si>
    <t>http://parks.arlingtonva.us/locations/18th-st-n-n-lincoln-st-park/</t>
  </si>
  <si>
    <t>21st St N &amp; N Potomac St Park</t>
  </si>
  <si>
    <t>http://parks.arlingtonva.us/locations/21st-st-n-n-potomac-st-park/</t>
  </si>
  <si>
    <t>23rd St S &amp; S Eads St Park</t>
  </si>
  <si>
    <t>http://parks.arlingtonva.us/locations/23rd-street-south-south-eads-street-park/</t>
  </si>
  <si>
    <t>Alcova Heights Park</t>
  </si>
  <si>
    <t>accessible-restroom baseball-softball basketball charcoal-grill picnic-shelter picnic-table playground pond-stream restroom volleyball</t>
  </si>
  <si>
    <t>http://parks.arlingtonva.us/locations/alcova-heights-park/</t>
  </si>
  <si>
    <t>Allie S. Freed Park</t>
  </si>
  <si>
    <t>bridge paved-trail pond-stream</t>
  </si>
  <si>
    <t>http://parks.arlingtonva.us/locations/allie-s-freed-park/</t>
  </si>
  <si>
    <t>Andrew Ellicott Park at the West Cornerstone</t>
  </si>
  <si>
    <t>free-parking monument path picnic-table</t>
  </si>
  <si>
    <t>http://parks.arlingtonva.us/locations/andrew-ellicott-park-west-cornerstone/</t>
  </si>
  <si>
    <t>Arlington Forest Park</t>
  </si>
  <si>
    <t>free-parking picnic-table</t>
  </si>
  <si>
    <t>http://parks.arlingtonva.us/locations/arlington-forest-park/</t>
  </si>
  <si>
    <t>Arlington Hall West Park</t>
  </si>
  <si>
    <t>charcoal-grill drinking-fountain football free-parking lacrosse picnic-table playground soccer</t>
  </si>
  <si>
    <t>http://parks.arlingtonva.us/locations/arlington-hall-west-park/</t>
  </si>
  <si>
    <t>Arlington Heights Park</t>
  </si>
  <si>
    <t>drinking-fountain picnic-table</t>
  </si>
  <si>
    <t>http://parks.arlingtonva.us/locations/arlington-heights-park/</t>
  </si>
  <si>
    <t>Arlington Mill Community &amp; Senior Center</t>
  </si>
  <si>
    <t>accessible-restroom basketball drinking-fountain fitness-room free-parking game-room paid-parking playground wifi</t>
  </si>
  <si>
    <t>http://parks.arlingtonva.us/locations/arlington-mill-community-center/</t>
  </si>
  <si>
    <t>Arlington View Park</t>
  </si>
  <si>
    <t>http://parks.arlingtonva.us/locations/arlington-view-park/</t>
  </si>
  <si>
    <t>Aurora Hills Community &amp; Senior Center</t>
  </si>
  <si>
    <t>accessible-restroom basketball drinking-fountain meeting-room picnic-shelter playground restroom tennis wifi</t>
  </si>
  <si>
    <t>http://parks.arlingtonva.us/locations/aurora-hills-community-center/</t>
  </si>
  <si>
    <t>Bailey's Branch Park</t>
  </si>
  <si>
    <t>http://parks.arlingtonva.us/locations/baileys-branch-park/</t>
  </si>
  <si>
    <t>Ballston Pond Park</t>
  </si>
  <si>
    <t>paid-parking paved-trail pond-stream</t>
  </si>
  <si>
    <t>http://parks.arlingtonva.us/locations/beaver-pond-park/</t>
  </si>
  <si>
    <t>Barcroft Park</t>
  </si>
  <si>
    <t>accessible-restroom baseball-softball basketball charcoal-grill drinking-fountain football free-parking handball lacrosse path picnic-shelter picnic-table playground pond-stream soccer tennis volleyball</t>
  </si>
  <si>
    <t>http://parks.arlingtonva.us/locations/barcroft-park/</t>
  </si>
  <si>
    <t>Barcroft Sports &amp; Fitness Center</t>
  </si>
  <si>
    <t>Not a Park</t>
  </si>
  <si>
    <t>accessible-restroom drinking-fountain fitness-room free-parking wifi</t>
  </si>
  <si>
    <t>http://parks.arlingtonva.us/locations/barcroft-sports-fitness-center/</t>
  </si>
  <si>
    <t>Barton Park</t>
  </si>
  <si>
    <t>community-garden paid-parking picnic-table</t>
  </si>
  <si>
    <t>http://parks.arlingtonva.us/locations/barton-park/</t>
  </si>
  <si>
    <t>Belvedere Park</t>
  </si>
  <si>
    <t>http://parks.arlingtonva.us/locations/belvedere-park/</t>
  </si>
  <si>
    <t>Benjamin Banneker Park</t>
  </si>
  <si>
    <t>bridge charcoal-grill dog-park drinking-fountain fishing football free-parking horseshoe-pit lacrosse monument paved-trail picnic-table playground pond-stream soccer</t>
  </si>
  <si>
    <t>http://parks.arlingtonva.us/locations/benjamin-banneker-park/</t>
  </si>
  <si>
    <t>Big Walnut Park</t>
  </si>
  <si>
    <t>drop-in-field free-parking gazebo picnic-table playground</t>
  </si>
  <si>
    <t>john-m-langston tara-leeway-heights</t>
  </si>
  <si>
    <t>http://parks.arlingtonva.us/locations/big-walnut-park/</t>
  </si>
  <si>
    <t>Bluemont Junction Park</t>
  </si>
  <si>
    <t>bridge drinking-fountain free-parking path paved-trail pond-stream soccer</t>
  </si>
  <si>
    <t>http://parks.arlingtonva.us/locations/bluemont-junction-park/</t>
  </si>
  <si>
    <t>Bluemont Park</t>
  </si>
  <si>
    <t>accessible-restroom baseball-softball basketball bridge disc-golf drinking-fountain fishing football free-parking horseshoe-pit lacrosse path paved-trail picnic-shelter picnic-table playground pond-stream soccer tennis volleyball</t>
  </si>
  <si>
    <t>arlington-forest bluemont boulevard-manor glencarlyn</t>
  </si>
  <si>
    <t>http://parks.arlingtonva.us/locations/bluemont-park/</t>
  </si>
  <si>
    <t>Bon Air Park</t>
  </si>
  <si>
    <t>accessible-restroom basketball charcoal-grill drinking-fountain fishing free-parking rose-garden path picnic-shelter picnic-table playground pond-stream tennis</t>
  </si>
  <si>
    <t>bluemont dominion-hills</t>
  </si>
  <si>
    <t>http://parks.arlingtonva.us/locations/bon-air-park/</t>
  </si>
  <si>
    <t>Broyhill Forest Park</t>
  </si>
  <si>
    <t>http://parks.arlingtonva.us/locations/broyhill-forest-park/</t>
  </si>
  <si>
    <t>Butler Holmes Park</t>
  </si>
  <si>
    <t>basketball charcoal-grill drinking-fountain picnic-shelter picnic-table playground</t>
  </si>
  <si>
    <t>http://parks.arlingtonva.us/locations/butler-holmes-park/</t>
  </si>
  <si>
    <t>Carlin Hall</t>
  </si>
  <si>
    <t>drinking-fountain meeting-room picnic-table playground restroom</t>
  </si>
  <si>
    <t>http://parks.arlingtonva.us/locations/carlin-hall-community-center-park/</t>
  </si>
  <si>
    <t>Carver Community Center</t>
  </si>
  <si>
    <t>accessible-restroom basketball drinking-fountain fitness-room game-room meeting-room playground restroom soccer tennis wifi</t>
  </si>
  <si>
    <t>http://parks.arlingtonva.us/locations/gw-carver-community-center-park/</t>
  </si>
  <si>
    <t>Charles A. Stewart Park</t>
  </si>
  <si>
    <t>basketball football free-parking gazebo lacrosse playground soccer</t>
  </si>
  <si>
    <t>http://parks.arlingtonva.us/locations/charles-stewart-park/</t>
  </si>
  <si>
    <t>Charles Drew Community Center</t>
  </si>
  <si>
    <t>accessible-restroom baseball-softball basketball drinking-fountain free-parking meeting-room restroom soccer wifi</t>
  </si>
  <si>
    <t>http://parks.arlingtonva.us/locations/charles-drew-community-center/</t>
  </si>
  <si>
    <t>Cheerios Park</t>
  </si>
  <si>
    <t>crystal-city</t>
  </si>
  <si>
    <t>http://parks.arlingtonva.us/locations/cheerios-park/</t>
  </si>
  <si>
    <t>Cherry Valley Park</t>
  </si>
  <si>
    <t>drinking-fountain nature-trail paved-trail</t>
  </si>
  <si>
    <t>cherry-valley-nature-area cherrydale</t>
  </si>
  <si>
    <t>http://parks.arlingtonva.us/locations/cherry-valley-park/</t>
  </si>
  <si>
    <t>Cherrydale Park</t>
  </si>
  <si>
    <t>paved-trail playground</t>
  </si>
  <si>
    <t>http://parks.arlingtonva.us/locations/cherrydale-park/</t>
  </si>
  <si>
    <t>Chestnut Hills Park</t>
  </si>
  <si>
    <t>community-garden drinking-fountain free-parking path playground</t>
  </si>
  <si>
    <t>http://parks.arlingtonva.us/locations/chestnut-hills-park/</t>
  </si>
  <si>
    <t>Clarendon Central Park</t>
  </si>
  <si>
    <t>metro-station ornamental-fountain</t>
  </si>
  <si>
    <t>http://parks.arlingtonva.us/locations/clarendon-central-park/</t>
  </si>
  <si>
    <t>Clarendon-Barton Interim Open Space</t>
  </si>
  <si>
    <t>bocce picnic-table</t>
  </si>
  <si>
    <t>http://parks.arlingtonva.us/locations/clarendon-barton-pop-park/</t>
  </si>
  <si>
    <t>Clarenford Station Park</t>
  </si>
  <si>
    <t>free-parking picnic-table playground</t>
  </si>
  <si>
    <t>http://parks.arlingtonva.us/locations/clarenford-station-park/</t>
  </si>
  <si>
    <t>Cleveland Park</t>
  </si>
  <si>
    <t>http://parks.arlingtonva.us/locations/cleveland-park/</t>
  </si>
  <si>
    <t>Constitution Garden Park</t>
  </si>
  <si>
    <t>free-parking rose-garden</t>
  </si>
  <si>
    <t>http://parks.arlingtonva.us/locations/constitution-garden-park/</t>
  </si>
  <si>
    <t>Culpepper Garden Senior Center</t>
  </si>
  <si>
    <t>accessible-restroom free-parking meeting-room rose-garden pond-stream</t>
  </si>
  <si>
    <t>http://parks.arlingtonva.us/locations/culpepper-garden-senior-center/</t>
  </si>
  <si>
    <t>Dark Star Park</t>
  </si>
  <si>
    <t>monument ornamental-fountain</t>
  </si>
  <si>
    <t>http://parks.arlingtonva.us/locations/dark-star-park/</t>
  </si>
  <si>
    <t>Dawson Terrace Community Center &amp; Park</t>
  </si>
  <si>
    <t>accessible-restroom basketball charcoal-grill football free-parking nature-trail picnic-table playground soccer volleyball</t>
  </si>
  <si>
    <t>http://parks.arlingtonva.us/locations/dawson-terrace-community-center-park/</t>
  </si>
  <si>
    <t>Doctor's Run Park</t>
  </si>
  <si>
    <t>charcoal-grill drinking-fountain paved-trail picnic-table playground volleyball</t>
  </si>
  <si>
    <t>http://parks.arlingtonva.us/locations/doctors-run-park/</t>
  </si>
  <si>
    <t>Donaldson Run Park</t>
  </si>
  <si>
    <t>bridge free-parking nature-trail paved-trail pond-stream</t>
  </si>
  <si>
    <t>bellevue-forest donaldson-run</t>
  </si>
  <si>
    <t>http://parks.arlingtonva.us/locations/donaldson-run-park/</t>
  </si>
  <si>
    <t>bridge drinking-fountain fire-pit free-parking gazebo nature-trail picnic-shelter playground pond-stream</t>
  </si>
  <si>
    <t>http://parks.arlingtonva.us/locations/douglas-park/</t>
  </si>
  <si>
    <t>Drew Park</t>
  </si>
  <si>
    <t>accessible-restroom baseball-softball basketball drinking-fountain free-parking playground sprayground</t>
  </si>
  <si>
    <t>http://parks.arlingtonva.us/locations/drew-park/</t>
  </si>
  <si>
    <t>Eads Park</t>
  </si>
  <si>
    <t>charcoal-grill football gazebo lacrosse playground soccer</t>
  </si>
  <si>
    <t>http://parks.arlingtonva.us/locations/eads-park/</t>
  </si>
  <si>
    <t>East Falls Church Park</t>
  </si>
  <si>
    <t>basketball bridge drop-in-field free-parking paved-trail pond-stream</t>
  </si>
  <si>
    <t>arlington-east-falls-church madison-manor</t>
  </si>
  <si>
    <t>http://parks.arlingtonva.us/locations/east-falls-church-park/</t>
  </si>
  <si>
    <t>Edison Park</t>
  </si>
  <si>
    <t>nature-trail playground</t>
  </si>
  <si>
    <t>http://parks.arlingtonva.us/locations/edison-park/</t>
  </si>
  <si>
    <t>Fairlington Community Center &amp; Park</t>
  </si>
  <si>
    <t>accessible-restroom amphitheater basketball charcoal-grill drinking-fountain fitness-room football free-parking gazebo lacrosse meeting-room rose-garden path paved-trail picnic-table playground soccer wifi</t>
  </si>
  <si>
    <t>http://parks.arlingtonva.us/locations/fairlington-community-center-park/</t>
  </si>
  <si>
    <t>Fields Park</t>
  </si>
  <si>
    <t>accessible-restroom football lacrosse monument rose-garden path picnic-table soccer</t>
  </si>
  <si>
    <t>http://parks.arlingtonva.us/locations/fields-park/</t>
  </si>
  <si>
    <t>Fillmore Park</t>
  </si>
  <si>
    <t>baseball-softball free-parking picnic-table playground</t>
  </si>
  <si>
    <t>http://parks.arlingtonva.us/locations/fillmore-park/</t>
  </si>
  <si>
    <t>Fort Barnard Dog Park</t>
  </si>
  <si>
    <t>http://parks.arlingtonva.us/locations/fort-barnard-dog-park/</t>
  </si>
  <si>
    <t>Fort Barnard Heights Park</t>
  </si>
  <si>
    <t>http://parks.arlingtonva.us/locations/fort-barnard-heights-park/</t>
  </si>
  <si>
    <t>Fort Barnard Park</t>
  </si>
  <si>
    <t>baseball-softball basketball dog-park drinking-fountain paved-trail playground</t>
  </si>
  <si>
    <t>http://parks.arlingtonva.us/locations/fort-barnard-park/</t>
  </si>
  <si>
    <t>Fort Bennett Park &amp; Palisades Trail</t>
  </si>
  <si>
    <t>http://parks.arlingtonva.us/locations/fort-bennett-park-palisades-trail/</t>
  </si>
  <si>
    <t>Fort C.F. Smith Park</t>
  </si>
  <si>
    <t>accessible-restroom drinking-fountain free-parking gazebo meeting-room nature-trail rose-garden paved-trail restroom</t>
  </si>
  <si>
    <t>http://parks.arlingtonva.us/locations/fort-cf-smith-park/</t>
  </si>
  <si>
    <t>Fort Ethan Allen Dog Park</t>
  </si>
  <si>
    <t>http://parks.arlingtonva.us/locations/fort-ethan-allen-dog-park/</t>
  </si>
  <si>
    <t>Fort Ethan Allen Park</t>
  </si>
  <si>
    <t>basketball dog-park football free-parking gazebo lacrosse playground soccer</t>
  </si>
  <si>
    <t>http://parks.arlingtonva.us/locations/fort-ethan-allen-park/</t>
  </si>
  <si>
    <t>Fort Myer Heights Park</t>
  </si>
  <si>
    <t>basketball charcoal-grill free-parking picnic-table playground</t>
  </si>
  <si>
    <t>http://parks.arlingtonva.us/locations/fort-myer-heights-park/</t>
  </si>
  <si>
    <t>Fort Reynolds Park</t>
  </si>
  <si>
    <t>amphitheater paved-trail</t>
  </si>
  <si>
    <t>http://parks.arlingtonva.us/locations/fort-reynolds-park/</t>
  </si>
  <si>
    <t>Fort Scott Park</t>
  </si>
  <si>
    <t>accessible-restroom baseball-softball basketball charcoal-grill free-parking nature-trail paved-trail picnic-shelter picnic-table playground restroom tennis</t>
  </si>
  <si>
    <t>http://parks.arlingtonva.us/locations/fort-scott-park/</t>
  </si>
  <si>
    <t>Foxcroft Heights Park</t>
  </si>
  <si>
    <t>monument picnic-table playground</t>
  </si>
  <si>
    <t>http://parks.arlingtonva.us/locations/foxcroft-heights-park/</t>
  </si>
  <si>
    <t>Fraser Park</t>
  </si>
  <si>
    <t>charcoal-grill picnic-table pond-stream</t>
  </si>
  <si>
    <t>http://parks.arlingtonva.us/locations/fraser-park/</t>
  </si>
  <si>
    <t>Gateway Park</t>
  </si>
  <si>
    <t>accessible-restroom amphitheater drinking-fountain paved-trail</t>
  </si>
  <si>
    <t>http://parks.arlingtonva.us/locations/gateway-park/</t>
  </si>
  <si>
    <t>Glebe &amp; Randolph Park</t>
  </si>
  <si>
    <t>bocce rose-garden path</t>
  </si>
  <si>
    <t>http://parks.arlingtonva.us/locations/glebe-randolph-park/</t>
  </si>
  <si>
    <t>Glebe Road Park</t>
  </si>
  <si>
    <t>basketball drinking-fountain free-parking nature-trail picnic-table playground tennis</t>
  </si>
  <si>
    <t>http://parks.arlingtonva.us/locations/glebe-road-park/</t>
  </si>
  <si>
    <t>Glencarlyn Dog Park</t>
  </si>
  <si>
    <t>arlington-forest barcroft columbia-heights-west forest-glen glencarlyn</t>
  </si>
  <si>
    <t>http://parks.arlingtonva.us/locations/glencarlyn-dog-park/</t>
  </si>
  <si>
    <t>Glencarlyn Park</t>
  </si>
  <si>
    <t>accessible-restroom amphitheater bridge charcoal-grill dog-park drinking-fountain fishing free-parking nature-trail rose-garden paved-trail picnic-shelter picnic-table playground pond-stream restroom</t>
  </si>
  <si>
    <t>http://parks.arlingtonva.us/locations/glencarlyn-park/</t>
  </si>
  <si>
    <t>Grace Murray Hopper Park</t>
  </si>
  <si>
    <t>arlington-ridge aurora-highlands</t>
  </si>
  <si>
    <t>http://parks.arlingtonva.us/locations/grace-murray-hopper-park/</t>
  </si>
  <si>
    <t>Greenbrier Park</t>
  </si>
  <si>
    <t>accessible-restroom baseball-softball basketball drinking-fountain football free-parking lacrosse restroom soccer tennis</t>
  </si>
  <si>
    <t>http://parks.arlingtonva.us/locations/greenbrier-park/</t>
  </si>
  <si>
    <t>Gulf Branch Nature Center &amp; Park</t>
  </si>
  <si>
    <t>accessible-restroom amphitheater bridge drinking-fountain free-parking nature-trail rose-garden paved-trail pond-stream</t>
  </si>
  <si>
    <t>bellevue-forest gulf-branch old-glebe</t>
  </si>
  <si>
    <t>http://parks.arlingtonva.us/locations/gulf-branch-nature-center/</t>
  </si>
  <si>
    <t>Gum Ball Park</t>
  </si>
  <si>
    <t>http://parks.arlingtonva.us/locations/gum-ball-park/</t>
  </si>
  <si>
    <t>Gunston Community Center</t>
  </si>
  <si>
    <t>accessible-restroom basketball drinking-fountain fitness-room free-parking game-room meeting-room wifi</t>
  </si>
  <si>
    <t>http://parks.arlingtonva.us/locations/gunston-community-center/</t>
  </si>
  <si>
    <t>Gunston Park</t>
  </si>
  <si>
    <t>accessible-restroom basketball drinking-fountain free-parking picnic-shelter playground restroom soccer tennis</t>
  </si>
  <si>
    <t>http://parks.arlingtonva.us/locations/gunston-park/</t>
  </si>
  <si>
    <t>Hayes Park</t>
  </si>
  <si>
    <t>basketball drinking-fountain free-parking picnic-shelter picnic-table playground restroom sprayground tennis</t>
  </si>
  <si>
    <t>http://parks.arlingtonva.us/locations/hayes-park/</t>
  </si>
  <si>
    <t>Hendry House</t>
  </si>
  <si>
    <t>accessible-restroom free-parking meeting-room wifi</t>
  </si>
  <si>
    <t>http://parks.arlingtonva.us/locations/hendry-house/</t>
  </si>
  <si>
    <t>Henry Clay Park</t>
  </si>
  <si>
    <t>basketball free-parking gazebo playground</t>
  </si>
  <si>
    <t>http://parks.arlingtonva.us/locations/henry-clay-park/</t>
  </si>
  <si>
    <t>Henry Wright Park</t>
  </si>
  <si>
    <t>drinking-fountain free-parking gazebo picnic-table playground</t>
  </si>
  <si>
    <t>http://parks.arlingtonva.us/locations/henry-wright-park/</t>
  </si>
  <si>
    <t>Herselle Milliken Park</t>
  </si>
  <si>
    <t>http://parks.arlingtonva.us/locations/herselle-milliken-park/</t>
  </si>
  <si>
    <t>High View Park</t>
  </si>
  <si>
    <t>amphitheater baseball-softball basketball charcoal-grill drinking-fountain free-parking picnic-shelter picnic-table playground restroom</t>
  </si>
  <si>
    <t>http://parks.arlingtonva.us/locations/high-view-park/</t>
  </si>
  <si>
    <t>Hillside Park</t>
  </si>
  <si>
    <t>http://parks.arlingtonva.us/locations/hillside-park/</t>
  </si>
  <si>
    <t>Holmberg Park</t>
  </si>
  <si>
    <t>http://parks.arlingtonva.us/locations/holmberg-park/</t>
  </si>
  <si>
    <t>Isaac Crossman Park</t>
  </si>
  <si>
    <t>http://parks.arlingtonva.us/locations/isaac-crossman-park-four-mile-run/</t>
  </si>
  <si>
    <t>James Hunter Dog Park</t>
  </si>
  <si>
    <t>http://parks.arlingtonva.us/locations/james-hunter-dog-park/</t>
  </si>
  <si>
    <t>James Hunter Park</t>
  </si>
  <si>
    <t>dog-park ornamental-fountain picnic-table</t>
  </si>
  <si>
    <t>http://parks.arlingtonva.us/locations/james-hunter-park/</t>
  </si>
  <si>
    <t>James W. Haley Park</t>
  </si>
  <si>
    <t>charcoal-grill free-parking nature-trail picnic-shelter picnic-table</t>
  </si>
  <si>
    <t>arlington-ridge long-branch-creek</t>
  </si>
  <si>
    <t>http://parks.arlingtonva.us/locations/james-w-haley-park/</t>
  </si>
  <si>
    <t>Jamestown Park</t>
  </si>
  <si>
    <t>baseball-softball basketball football free-parking lacrosse soccer tennis</t>
  </si>
  <si>
    <t>http://parks.arlingtonva.us/locations/jamestown-park/</t>
  </si>
  <si>
    <t>Jennie Dean Park</t>
  </si>
  <si>
    <t>baseball-softball basketball charcoal-grill drinking-fountain drop-in-field free-parking picnic-shelter picnic-table playground pond-stream restroom tennis</t>
  </si>
  <si>
    <t>http://parks.arlingtonva.us/locations/jennie-dean-park/</t>
  </si>
  <si>
    <t>Kettler Capitals Iceplex at Ballston</t>
  </si>
  <si>
    <t>http://parks.arlingtonva.us/locations/kettler-capitals-iceplex-at-ballston/</t>
  </si>
  <si>
    <t>Lacey Woods Park</t>
  </si>
  <si>
    <t>basketball charcoal-grill drinking-fountain fire-pit football free-parking lacrosse nature-trail picnic-shelter picnic-table playground restroom soccer</t>
  </si>
  <si>
    <t>bluemont waycroft-woodlawn</t>
  </si>
  <si>
    <t>http://parks.arlingtonva.us/locations/lacey-woods-park/</t>
  </si>
  <si>
    <t>Langston-Brown Community &amp; Senior Center and Park</t>
  </si>
  <si>
    <t>accessible-restroom basketball drinking-fountain fitness-room free-parking game-room playground restroom tennis wifi</t>
  </si>
  <si>
    <t>http://parks.arlingtonva.us/locations/langston-brown-community-center-park/</t>
  </si>
  <si>
    <t>Lee Community &amp; Senior Center and Park</t>
  </si>
  <si>
    <t>accessible-restroom baseball-softball basketball drinking-fountain free-parking meeting-room rose-garden picnic-table playground restroom soccer wifi</t>
  </si>
  <si>
    <t>http://parks.arlingtonva.us/locations/lee-community-center-park/</t>
  </si>
  <si>
    <t>Lee Heights Park</t>
  </si>
  <si>
    <t>http://parks.arlingtonva.us/locations/lee-heights-park/</t>
  </si>
  <si>
    <t>Long Branch Nature Center at Glencarlyn Park</t>
  </si>
  <si>
    <t>accessible-restroom amphitheater bridge free-parking nature-center nature-trail rose-garden paved-trail pond-stream restroom</t>
  </si>
  <si>
    <t>http://parks.arlingtonva.us/locations/long-branch-nature-center-park/</t>
  </si>
  <si>
    <t>Long Bridge Park</t>
  </si>
  <si>
    <t>accessible-restroom drinking-fountain football lacrosse monument rose-garden paid-parking paved-trail pond-stream restroom soccer</t>
  </si>
  <si>
    <t>http://parks.arlingtonva.us/locations/long-bridge-park/</t>
  </si>
  <si>
    <t>Lubber Run Community Center</t>
  </si>
  <si>
    <t>accessible-restroom basketball drinking-fountain free-parking game-room meeting-room picnic-shelter playground restroom volleyball wifi</t>
  </si>
  <si>
    <t>http://parks.arlingtonva.us/locations/lubber-run-community-center/</t>
  </si>
  <si>
    <t>Lubber Run Park</t>
  </si>
  <si>
    <t>accessible-restroom amphitheater basketball bridge charcoal-grill drinking-fountain fire-pit free-parking gazebo nature-trail rose-garden paved-trail picnic-shelter picnic-table playground pond-stream restroom volleyball</t>
  </si>
  <si>
    <t>http://parks.arlingtonva.us/locations/lubber-run-park/</t>
  </si>
  <si>
    <t>Lucky Run Park</t>
  </si>
  <si>
    <t>bridge pond-stream trail</t>
  </si>
  <si>
    <t>http://parks.arlingtonva.us/locations/lucky-run-park/</t>
  </si>
  <si>
    <t>Lyon Village Park</t>
  </si>
  <si>
    <t>basketball drinking-fountain free-parking picnic-shelter picnic-table playground sprayground tennis</t>
  </si>
  <si>
    <t>http://parks.arlingtonva.us/locations/lyon-village-park/</t>
  </si>
  <si>
    <t>Madison Community Center &amp; Park</t>
  </si>
  <si>
    <t>accessible-restroom basketball drinking-fountain fitness-room game-room meeting-room paved-trail picnic-table playground soccer wifi</t>
  </si>
  <si>
    <t>http://parks.arlingtonva.us/locations/madison-community-center-park/</t>
  </si>
  <si>
    <t>Madison Manor Park</t>
  </si>
  <si>
    <t>baseball-softball basketball charcoal-grill drinking-fountain free-parking path picnic-shelter picnic-table playground pond-stream restroom tennis</t>
  </si>
  <si>
    <t>http://parks.arlingtonva.us/locations/madison-manor-park/</t>
  </si>
  <si>
    <t>Marcey Road Park</t>
  </si>
  <si>
    <t>basketball drinking-fountain free-parking picnic-table restroom tennis</t>
  </si>
  <si>
    <t>http://parks.arlingtonva.us/locations/marcey-road-park/</t>
  </si>
  <si>
    <t>Maury Park</t>
  </si>
  <si>
    <t>playground tennis</t>
  </si>
  <si>
    <t>http://parks.arlingtonva.us/locations/maury-park/</t>
  </si>
  <si>
    <t>Maywood Park</t>
  </si>
  <si>
    <t>drinking-fountain playground</t>
  </si>
  <si>
    <t>http://parks.arlingtonva.us/locations/maywood-park/</t>
  </si>
  <si>
    <t>McCoy Park</t>
  </si>
  <si>
    <t>http://parks.arlingtonva.us/locations/mccoy-park/</t>
  </si>
  <si>
    <t>Minor Hill Park</t>
  </si>
  <si>
    <t>http://parks.arlingtonva.us/locations/minor-hill-park/</t>
  </si>
  <si>
    <t>Monroe Park</t>
  </si>
  <si>
    <t>free-parking path playground</t>
  </si>
  <si>
    <t>http://parks.arlingtonva.us/locations/monroe-park/</t>
  </si>
  <si>
    <t>Mosaic Park</t>
  </si>
  <si>
    <t>climbing-wall free-parking playground</t>
  </si>
  <si>
    <t>http://parks.arlingtonva.us/locations/mosaic-park/</t>
  </si>
  <si>
    <t>Nauck Park</t>
  </si>
  <si>
    <t>picnic-table playground restroom</t>
  </si>
  <si>
    <t>http://parks.arlingtonva.us/locations/nauck-park/</t>
  </si>
  <si>
    <t>Nelly Custis Park</t>
  </si>
  <si>
    <t>picnic-table playground</t>
  </si>
  <si>
    <t>http://parks.arlingtonva.us/locations/nelly-custis-park/</t>
  </si>
  <si>
    <t>Nina Park</t>
  </si>
  <si>
    <t>http://parks.arlingtonva.us/locations/nina-park/</t>
  </si>
  <si>
    <t>Oakcrest Park</t>
  </si>
  <si>
    <t>http://parks.arlingtonva.us/locations/oakcrest-park/</t>
  </si>
  <si>
    <t>Oakgrove Park</t>
  </si>
  <si>
    <t>football free-parking gazebo lacrosse paved-trail picnic-table playground soccer</t>
  </si>
  <si>
    <t>http://parks.arlingtonva.us/locations/oakgrove-park/</t>
  </si>
  <si>
    <t>Oakland Park</t>
  </si>
  <si>
    <t>http://parks.arlingtonva.us/locations/oakland-park/</t>
  </si>
  <si>
    <t>Parkhurst Park</t>
  </si>
  <si>
    <t>gazebo playground</t>
  </si>
  <si>
    <t>http://parks.arlingtonva.us/locations/parkhurst-park/</t>
  </si>
  <si>
    <t>Penrose Park</t>
  </si>
  <si>
    <t>http://parks.arlingtonva.us/locations/penrose-park/</t>
  </si>
  <si>
    <t>Penrose Square</t>
  </si>
  <si>
    <t>drinking-fountain free-parking interactive-water-feature monument</t>
  </si>
  <si>
    <t>http://parks.arlingtonva.us/locations/penrose-square/</t>
  </si>
  <si>
    <t>Powhatan Springs Park</t>
  </si>
  <si>
    <t>accessible-restroom drinking-fountain free-parking ornamental-fountain rose-garden pond-stream restroom skatepark soccer</t>
  </si>
  <si>
    <t>http://parks.arlingtonva.us/locations/powhatan-springs-park/</t>
  </si>
  <si>
    <t>Powhatan Springs Skatepark</t>
  </si>
  <si>
    <t>accessible-restroom drinking-fountain free-parking skatepark</t>
  </si>
  <si>
    <t>http://parks.arlingtonva.us/locations/powhatan-springs-skatepark/</t>
  </si>
  <si>
    <t>Prospect Hill Park</t>
  </si>
  <si>
    <t>http://parks.arlingtonva.us/locations/prospect-hill-park/</t>
  </si>
  <si>
    <t>Quincy Park</t>
  </si>
  <si>
    <t>accessible-restroom baseball-softball basketball charcoal-grill drinking-fountain free-parking picnic-shelter picnic-table playground restroom tennis volleyball</t>
  </si>
  <si>
    <t>http://parks.arlingtonva.us/locations/quincy-park/</t>
  </si>
  <si>
    <t>Rhodeside Green Park</t>
  </si>
  <si>
    <t>http://parks.arlingtonva.us/locations/rhodeside-green-park/</t>
  </si>
  <si>
    <t>Rock Spring Park</t>
  </si>
  <si>
    <t>bridge nature-trail rose-garden paved-trail pond-stream</t>
  </si>
  <si>
    <t>http://parks.arlingtonva.us/locations/rock-spring-park/</t>
  </si>
  <si>
    <t>Rocky Run Park</t>
  </si>
  <si>
    <t>accessible-restroom basketball drop-in-field paid-parking picnic-shelter picnic-table playground restroom</t>
  </si>
  <si>
    <t>http://parks.arlingtonva.us/locations/rocky-run-park/</t>
  </si>
  <si>
    <t>Rosslyn Highlands Park</t>
  </si>
  <si>
    <t>basketball playground</t>
  </si>
  <si>
    <t>http://parks.arlingtonva.us/locations/rosslyn-highlands-park/</t>
  </si>
  <si>
    <t>Sharp Park</t>
  </si>
  <si>
    <t>http://parks.arlingtonva.us/locations/sharp-park/</t>
  </si>
  <si>
    <t>Shirlington Dog Park</t>
  </si>
  <si>
    <t>http://parks.arlingtonva.us/locations/shirlington-dog-park/</t>
  </si>
  <si>
    <t>Shirlington Park</t>
  </si>
  <si>
    <t>http://parks.arlingtonva.us/locations/shirlington-park/</t>
  </si>
  <si>
    <t>Slater Park</t>
  </si>
  <si>
    <t>charcoal-grill free-parking path picnic-table playground</t>
  </si>
  <si>
    <t>glebewood john-m-langston</t>
  </si>
  <si>
    <t>http://parks.arlingtonva.us/locations/slater-park/</t>
  </si>
  <si>
    <t>Stratford Park</t>
  </si>
  <si>
    <t>baseball-softball basketball free-parking picnic-table soccer tennis</t>
  </si>
  <si>
    <t>cherrydale donaldson-run</t>
  </si>
  <si>
    <t>http://parks.arlingtonva.us/locations/stratford-park/</t>
  </si>
  <si>
    <t>Thomas Jefferson Community Center</t>
  </si>
  <si>
    <t>accessible-restroom basketball drinking-fountain fitness-room fitness-trail game-room playground restroom soccer tennis wifi</t>
  </si>
  <si>
    <t>http://parks.arlingtonva.us/locations/thomas-jefferson-community-center/</t>
  </si>
  <si>
    <t>Thomas Jefferson Park</t>
  </si>
  <si>
    <t>baseball-softball basketball drinking-fountain drop-in-field fitness-trail football free-parking lacrosse rose-garden restroom soccer tennis</t>
  </si>
  <si>
    <t>http://parks.arlingtonva.us/locations/thomas-jefferson-park/</t>
  </si>
  <si>
    <t>Thrifton Hills Park</t>
  </si>
  <si>
    <t>nature-trail path picnic-table</t>
  </si>
  <si>
    <t>http://parks.arlingtonva.us/locations/thrifton-hills-park/</t>
  </si>
  <si>
    <t>Towers Dog Park</t>
  </si>
  <si>
    <t>http://parks.arlingtonva.us/locations/towers-dog-park/</t>
  </si>
  <si>
    <t>Towers Park</t>
  </si>
  <si>
    <t>basketball community-garden dog-park drinking-fountain free-parking path picnic-shelter picnic-table playground tennis volleyball</t>
  </si>
  <si>
    <t>http://parks.arlingtonva.us/locations/towers-park/</t>
  </si>
  <si>
    <t>Troy Park</t>
  </si>
  <si>
    <t>horseshoe-pit paved-trail picnic-table playground pond-stream</t>
  </si>
  <si>
    <t>http://parks.arlingtonva.us/locations/troy-park/</t>
  </si>
  <si>
    <t>Tuckahoe Park</t>
  </si>
  <si>
    <t>amphitheater baseball-softball drinking-fountain free-parking nature-trail paved-trail picnic-table playground restroom soccer tennis</t>
  </si>
  <si>
    <t>http://parks.arlingtonva.us/locations/tuckahoe-park/</t>
  </si>
  <si>
    <t>Tyrol Hill Park</t>
  </si>
  <si>
    <t>basketball charcoal-grill drinking-fountain free-parking path picnic-shelter picnic-table playground restroom volleyball</t>
  </si>
  <si>
    <t>columbia-heights-west forest-glen</t>
  </si>
  <si>
    <t>http://parks.arlingtonva.us/locations/tyrol-hill-park/</t>
  </si>
  <si>
    <t>Upper Pimmit Run Park</t>
  </si>
  <si>
    <t>http://parks.arlingtonva.us/locations/upper-pimmit-run-park/</t>
  </si>
  <si>
    <t>Utah Dog Park</t>
  </si>
  <si>
    <t>http://parks.arlingtonva.us/locations/utah-dog-park/</t>
  </si>
  <si>
    <t>Utah Park</t>
  </si>
  <si>
    <t>baseball-softball dog-park drinking-fountain free-parking picnic-shelter picnic-table restroom volleyball</t>
  </si>
  <si>
    <t>http://parks.arlingtonva.us/locations/utah-park/</t>
  </si>
  <si>
    <t>Virginia Highlands Park</t>
  </si>
  <si>
    <t>accessible-restroom baseball-softball basketball charcoal-grill drinking-fountain football free-parking gazebo lacrosse paved-trail picnic-shelter picnic-table playground restroom soccer sprayground tennis volleyball</t>
  </si>
  <si>
    <t>http://parks.arlingtonva.us/locations/virginia-highlands-park/</t>
  </si>
  <si>
    <t>Wakefield Stadium</t>
  </si>
  <si>
    <t>football free-parking lacrosse restroom soccer</t>
  </si>
  <si>
    <t>http://parks.arlingtonva.us/locations/wakefield-stadium/</t>
  </si>
  <si>
    <t>Walter Reed Community Center &amp; Park</t>
  </si>
  <si>
    <t>basketball drinking-fountain game-room meeting-room rose-garden paved-trail picnic-table playground restroom tennis wifi</t>
  </si>
  <si>
    <t>http://parks.arlingtonva.us/locations/walter-reed-community-center-park/</t>
  </si>
  <si>
    <t>War Memorial Stadium</t>
  </si>
  <si>
    <t>http://parks.arlingtonva.us/locations/war-memorial-stadium/</t>
  </si>
  <si>
    <t>Westover Park</t>
  </si>
  <si>
    <t>accessible-restroom baseball-softball basketball drinking-fountain drop-in-field picnic-shelter picnic-table playground restroom volleyball</t>
  </si>
  <si>
    <t>http://parks.arlingtonva.us/locations/westover-park/</t>
  </si>
  <si>
    <t>Windy Run Park</t>
  </si>
  <si>
    <t>free-parking nature-trail pond-stream</t>
  </si>
  <si>
    <t>dover-crystal riverwood woodmont</t>
  </si>
  <si>
    <t>http://parks.arlingtonva.us/locations/windy-run-park/</t>
  </si>
  <si>
    <t>Woodlawn Park</t>
  </si>
  <si>
    <t>basketball bridge drinking-fountain drop-in-field paved-trail picnic-table playground pond-stream</t>
  </si>
  <si>
    <t>http://parks.arlingtonva.us/locations/woodlawn-park/</t>
  </si>
  <si>
    <t>Woodmont Park</t>
  </si>
  <si>
    <t>accessible-restroom basketball drinking-fountain free-parking gazebo playground restroom</t>
  </si>
  <si>
    <t>http://parks.arlingtonva.us/locations/woodmont-park/</t>
  </si>
  <si>
    <t>Woodstock Park</t>
  </si>
  <si>
    <t>basketball drinking-fountain free-parking playground</t>
  </si>
  <si>
    <t>http://parks.arlingtonva.us/locations/woodstock-park/</t>
  </si>
  <si>
    <t>Zachary Taylor Park</t>
  </si>
  <si>
    <t>bridge drinking-fountain free-parking nature-trail path pond-stream</t>
  </si>
  <si>
    <t>http://parks.arlingtonva.us/locations/zachary-taylor-park/</t>
  </si>
  <si>
    <t>% Children</t>
  </si>
  <si>
    <t>Pop.</t>
  </si>
  <si>
    <t>% 18-54</t>
  </si>
  <si>
    <t>Children per Playground</t>
  </si>
  <si>
    <t>N/A</t>
  </si>
  <si>
    <t>Adults/playground</t>
  </si>
  <si>
    <t>% Own</t>
  </si>
  <si>
    <t>People per Park</t>
  </si>
  <si>
    <t>People per ParkAcre</t>
  </si>
  <si>
    <t>% Senior</t>
  </si>
  <si>
    <t>fairlington shirlington</t>
  </si>
  <si>
    <t>nauck shirlington</t>
  </si>
  <si>
    <t>claremont shirlington</t>
  </si>
  <si>
    <t>Shirlington</t>
  </si>
  <si>
    <t>shirlington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</si>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</sst>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</font>
    <font>
      <b/>
      <sz val="13"/>
      <color theme="1"/>
      <name val="Arial"/>
    </font>
    <font>
      <sz val="13"/>
      <color rgb="FF000000"/>
      <name val="Arial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1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9" fontId="0" fillId="0" borderId="0" xfId="0" applyNumberFormat="1" applyFill="1"/>
    <xf numFmtId="1" fontId="0" fillId="0" borderId="0" xfId="0" applyNumberFormat="1" applyFill="1"/>
    <xf numFmtId="3" fontId="0" fillId="0" borderId="0" xfId="0" applyNumberFormat="1" applyFill="1"/>
    <xf numFmtId="49" fontId="0" fillId="0" borderId="0" xfId="0" applyNumberFormat="1" applyFill="1"/>
    <xf numFmtId="1" fontId="0" fillId="0" borderId="0" xfId="0" applyNumberFormat="1" applyFill="1" applyAlignment="1">
      <alignment horizontal="right"/>
    </xf>
  </cellXfs>
  <cellStyles count="1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479078521434821"/>
          <c:y val="0.0214899713467049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'Info by Civic Assoc.'!$AC$1</c:f>
              <c:strCache>
                <c:ptCount val="1"/>
                <c:pt idx="0">
                  <c:v>People per ParkAcre</c:v>
                </c:pt>
              </c:strCache>
            </c:strRef>
          </c:tx>
          <c:val>
            <c:numRef>
              <c:f>'Info by Civic Assoc.'!$AC$2:$AC$46</c:f>
              <c:numCache>
                <c:formatCode>0</c:formatCode>
                <c:ptCount val="45"/>
                <c:pt idx="0">
                  <c:v>166.2224797219003</c:v>
                </c:pt>
                <c:pt idx="1">
                  <c:v>11.71541501976285</c:v>
                </c:pt>
                <c:pt idx="2">
                  <c:v>1057.923076923077</c:v>
                </c:pt>
                <c:pt idx="3">
                  <c:v>316.9269887395569</c:v>
                </c:pt>
                <c:pt idx="4">
                  <c:v>24.48780487804878</c:v>
                </c:pt>
                <c:pt idx="5">
                  <c:v>26.723259762309</c:v>
                </c:pt>
                <c:pt idx="6">
                  <c:v>46.50186567164179</c:v>
                </c:pt>
                <c:pt idx="7">
                  <c:v>45.99056603773584</c:v>
                </c:pt>
                <c:pt idx="8">
                  <c:v>151.6335877862595</c:v>
                </c:pt>
                <c:pt idx="9">
                  <c:v>11.04047976011994</c:v>
                </c:pt>
                <c:pt idx="10">
                  <c:v>206.3589743589743</c:v>
                </c:pt>
                <c:pt idx="11">
                  <c:v>279.8230088495575</c:v>
                </c:pt>
                <c:pt idx="12">
                  <c:v>1219.076923076923</c:v>
                </c:pt>
                <c:pt idx="13">
                  <c:v>543.1818181818181</c:v>
                </c:pt>
                <c:pt idx="14">
                  <c:v>5302.314814814815</c:v>
                </c:pt>
                <c:pt idx="15">
                  <c:v>23.9945652173913</c:v>
                </c:pt>
                <c:pt idx="16">
                  <c:v>23.16995544239338</c:v>
                </c:pt>
                <c:pt idx="17">
                  <c:v>261.0526315789473</c:v>
                </c:pt>
                <c:pt idx="18">
                  <c:v>270.8547008547008</c:v>
                </c:pt>
                <c:pt idx="19">
                  <c:v>59.75778546712803</c:v>
                </c:pt>
                <c:pt idx="20">
                  <c:v>602.7407407407407</c:v>
                </c:pt>
                <c:pt idx="21">
                  <c:v>73.90609390609391</c:v>
                </c:pt>
                <c:pt idx="22">
                  <c:v>9.428571428571429</c:v>
                </c:pt>
                <c:pt idx="23">
                  <c:v>202.1333333333333</c:v>
                </c:pt>
                <c:pt idx="24">
                  <c:v>138.4823848238482</c:v>
                </c:pt>
                <c:pt idx="25">
                  <c:v>2725.625</c:v>
                </c:pt>
                <c:pt idx="26">
                  <c:v>33.75728155339806</c:v>
                </c:pt>
                <c:pt idx="27">
                  <c:v>149.4214876033058</c:v>
                </c:pt>
                <c:pt idx="28">
                  <c:v>780.4166666666666</c:v>
                </c:pt>
                <c:pt idx="29">
                  <c:v>507.2</c:v>
                </c:pt>
                <c:pt idx="30">
                  <c:v>160.4918032786885</c:v>
                </c:pt>
                <c:pt idx="31">
                  <c:v>152.5170068027211</c:v>
                </c:pt>
                <c:pt idx="32">
                  <c:v>24.83333333333333</c:v>
                </c:pt>
                <c:pt idx="33">
                  <c:v>90.72847682119206</c:v>
                </c:pt>
                <c:pt idx="34">
                  <c:v>106.1333333333333</c:v>
                </c:pt>
                <c:pt idx="35">
                  <c:v>407.710843373494</c:v>
                </c:pt>
                <c:pt idx="36">
                  <c:v>2519.170984455959</c:v>
                </c:pt>
                <c:pt idx="37">
                  <c:v>356.25</c:v>
                </c:pt>
                <c:pt idx="38">
                  <c:v>338.2352941176471</c:v>
                </c:pt>
                <c:pt idx="39">
                  <c:v>4776.666666666666</c:v>
                </c:pt>
                <c:pt idx="40">
                  <c:v>19.0</c:v>
                </c:pt>
                <c:pt idx="41">
                  <c:v>595.0</c:v>
                </c:pt>
                <c:pt idx="42">
                  <c:v>280.0</c:v>
                </c:pt>
                <c:pt idx="43">
                  <c:v>34.85714285714285</c:v>
                </c:pt>
                <c:pt idx="44">
                  <c:v>24.18421052631579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'Info by Civic Assoc.'!$C$2:$C$46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1971840"/>
        <c:axId val="1802327648"/>
      </c:areaChart>
      <c:catAx>
        <c:axId val="180197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802327648"/>
        <c:crosses val="autoZero"/>
        <c:auto val="1"/>
        <c:lblAlgn val="ctr"/>
        <c:lblOffset val="100"/>
        <c:noMultiLvlLbl val="0"/>
      </c:catAx>
      <c:valAx>
        <c:axId val="1802327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01971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105</xdr:col>
      <xdr:colOff>0</xdr:colOff>
      <xdr:row>4</xdr:row>
      <xdr:rowOff>0</xdr:rowOff>
    </xdr:from>
    <xdr:to>
      <xdr:col>111</xdr:col>
      <xdr:colOff>584200</xdr:colOff>
      <xdr:row>31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lingtonva.s3.amazonaws.com/wp-content/uploads/sites/31/2014/03/Boulevard-Manor.pdf" TargetMode="External"/><Relationship Id="rId14" Type="http://schemas.openxmlformats.org/officeDocument/2006/relationships/hyperlink" Target="http://arlingtonva.s3.amazonaws.com/wp-content/uploads/sites/31/2014/03/Buckingham.pdf" TargetMode="External"/><Relationship Id="rId15" Type="http://schemas.openxmlformats.org/officeDocument/2006/relationships/hyperlink" Target="http://arlingtonva.s3.amazonaws.com/wp-content/uploads/sites/31/2014/03/Chain-Bridge-Forest.pdf" TargetMode="External"/><Relationship Id="rId16" Type="http://schemas.openxmlformats.org/officeDocument/2006/relationships/hyperlink" Target="http://arlingtonva.s3.amazonaws.com/wp-content/uploads/sites/31/2014/03/Cherry-Valley-Nature-Area.pdf" TargetMode="External"/><Relationship Id="rId17" Type="http://schemas.openxmlformats.org/officeDocument/2006/relationships/hyperlink" Target="http://arlingtonva.s3.amazonaws.com/wp-content/uploads/sites/31/2014/03/Cherrydale.pdf" TargetMode="External"/><Relationship Id="rId18" Type="http://schemas.openxmlformats.org/officeDocument/2006/relationships/hyperlink" Target="http://arlingtonva.s3.amazonaws.com/wp-content/uploads/sites/31/2014/03/Claremont.pdf" TargetMode="External"/><Relationship Id="rId19" Type="http://schemas.openxmlformats.org/officeDocument/2006/relationships/hyperlink" Target="http://arlingtonva.s3.amazonaws.com/wp-content/uploads/sites/31/2014/03/Clarendon-Courthouse.pdf" TargetMode="External"/><Relationship Id="rId50" Type="http://schemas.openxmlformats.org/officeDocument/2006/relationships/hyperlink" Target="http://arlingtonva.s3.amazonaws.com/wp-content/uploads/sites/31/2014/03/Radnor-FtMyer-Heights.pdf" TargetMode="External"/><Relationship Id="rId51" Type="http://schemas.openxmlformats.org/officeDocument/2006/relationships/hyperlink" Target="http://arlingtonva.s3.amazonaws.com/wp-content/uploads/sites/31/2014/03/Rivercrest.pdf" TargetMode="External"/><Relationship Id="rId52" Type="http://schemas.openxmlformats.org/officeDocument/2006/relationships/hyperlink" Target="http://arlingtonva.s3.amazonaws.com/wp-content/uploads/sites/31/2014/03/Riverwood.pdf" TargetMode="External"/><Relationship Id="rId53" Type="http://schemas.openxmlformats.org/officeDocument/2006/relationships/hyperlink" Target="http://arlingtonva.s3.amazonaws.com/wp-content/uploads/sites/31/2014/03/Rock-Spring.pdf" TargetMode="External"/><Relationship Id="rId54" Type="http://schemas.openxmlformats.org/officeDocument/2006/relationships/hyperlink" Target="http://arlingtonva.s3.amazonaws.com/wp-content/uploads/sites/31/2014/03/Stafford-Albemarle-Glebe.pdf" TargetMode="External"/><Relationship Id="rId55" Type="http://schemas.openxmlformats.org/officeDocument/2006/relationships/hyperlink" Target="http://arlingtonva.s3.amazonaws.com/wp-content/uploads/sites/31/2014/03/Tara-Leeway-Heights.pdf" TargetMode="External"/><Relationship Id="rId56" Type="http://schemas.openxmlformats.org/officeDocument/2006/relationships/hyperlink" Target="http://arlingtonva.s3.amazonaws.com/wp-content/uploads/sites/31/2014/03/Waverly-Hills.pdf" TargetMode="External"/><Relationship Id="rId57" Type="http://schemas.openxmlformats.org/officeDocument/2006/relationships/hyperlink" Target="http://arlingtonva.s3.amazonaws.com/wp-content/uploads/sites/31/2014/03/Waycroft-Woodlawn.pdf" TargetMode="External"/><Relationship Id="rId58" Type="http://schemas.openxmlformats.org/officeDocument/2006/relationships/hyperlink" Target="http://arlingtonva.s3.amazonaws.com/wp-content/uploads/sites/31/2014/03/Westover-Village.pdf" TargetMode="External"/><Relationship Id="rId59" Type="http://schemas.openxmlformats.org/officeDocument/2006/relationships/hyperlink" Target="http://arlingtonva.s3.amazonaws.com/wp-content/uploads/sites/31/2014/03/Williamsburg.pdf" TargetMode="External"/><Relationship Id="rId40" Type="http://schemas.openxmlformats.org/officeDocument/2006/relationships/hyperlink" Target="http://arlingtonva.s3.amazonaws.com/wp-content/uploads/sites/31/2014/03/Lyon-Park.pdf" TargetMode="External"/><Relationship Id="rId41" Type="http://schemas.openxmlformats.org/officeDocument/2006/relationships/hyperlink" Target="http://arlingtonva.s3.amazonaws.com/wp-content/uploads/sites/31/2014/03/Lyon-Village.pdf" TargetMode="External"/><Relationship Id="rId42" Type="http://schemas.openxmlformats.org/officeDocument/2006/relationships/hyperlink" Target="http://arlingtonva.s3.amazonaws.com/wp-content/uploads/sites/31/2014/03/Madison-Manor.pdf" TargetMode="External"/><Relationship Id="rId43" Type="http://schemas.openxmlformats.org/officeDocument/2006/relationships/hyperlink" Target="http://arlingtonva.s3.amazonaws.com/wp-content/uploads/sites/31/2014/03/Maywood.pdf" TargetMode="External"/><Relationship Id="rId44" Type="http://schemas.openxmlformats.org/officeDocument/2006/relationships/hyperlink" Target="http://arlingtonva.s3.amazonaws.com/wp-content/uploads/sites/31/2014/03/Nauck.pdf" TargetMode="External"/><Relationship Id="rId45" Type="http://schemas.openxmlformats.org/officeDocument/2006/relationships/hyperlink" Target="http://arlingtonva.s3.amazonaws.com/wp-content/uploads/sites/31/2014/03/North-Highlands.pdf" TargetMode="External"/><Relationship Id="rId46" Type="http://schemas.openxmlformats.org/officeDocument/2006/relationships/hyperlink" Target="http://arlingtonva.s3.amazonaws.com/wp-content/uploads/sites/31/2014/03/North-Rosslyn.pdf" TargetMode="External"/><Relationship Id="rId47" Type="http://schemas.openxmlformats.org/officeDocument/2006/relationships/hyperlink" Target="http://arlingtonva.s3.amazonaws.com/wp-content/uploads/sites/31/2014/03/Old-Dominion.pdf" TargetMode="External"/><Relationship Id="rId48" Type="http://schemas.openxmlformats.org/officeDocument/2006/relationships/hyperlink" Target="http://arlingtonva.s3.amazonaws.com/wp-content/uploads/sites/31/2014/03/Old-Glebe.pdf" TargetMode="External"/><Relationship Id="rId49" Type="http://schemas.openxmlformats.org/officeDocument/2006/relationships/hyperlink" Target="http://arlingtonva.s3.amazonaws.com/wp-content/uploads/sites/31/2014/03/Penrose.pdf" TargetMode="External"/><Relationship Id="rId1" Type="http://schemas.openxmlformats.org/officeDocument/2006/relationships/hyperlink" Target="http://arlingtonva.s3.amazonaws.com/wp-content/uploads/sites/31/2014/03/Alcova-Heights.pdf" TargetMode="External"/><Relationship Id="rId2" Type="http://schemas.openxmlformats.org/officeDocument/2006/relationships/hyperlink" Target="http://arlingtonva.s3.amazonaws.com/wp-content/uploads/sites/31/2014/03/Arlington-Forest.pdf" TargetMode="External"/><Relationship Id="rId3" Type="http://schemas.openxmlformats.org/officeDocument/2006/relationships/hyperlink" Target="http://arlingtonva.s3.amazonaws.com/wp-content/uploads/sites/31/2014/03/Arlington-Heigthts.pdf" TargetMode="External"/><Relationship Id="rId4" Type="http://schemas.openxmlformats.org/officeDocument/2006/relationships/hyperlink" Target="http://arlingtonva.s3.amazonaws.com/wp-content/uploads/sites/31/2014/03/Arlington-Ridge.pdf" TargetMode="External"/><Relationship Id="rId5" Type="http://schemas.openxmlformats.org/officeDocument/2006/relationships/hyperlink" Target="http://arlingtonva.s3.amazonaws.com/wp-content/uploads/sites/31/2014/03/Arlington-View.pdf" TargetMode="External"/><Relationship Id="rId6" Type="http://schemas.openxmlformats.org/officeDocument/2006/relationships/hyperlink" Target="http://arlingtonva.s3.amazonaws.com/wp-content/uploads/sites/31/2014/03/Arlingwood.pdf" TargetMode="External"/><Relationship Id="rId7" Type="http://schemas.openxmlformats.org/officeDocument/2006/relationships/hyperlink" Target="http://arlingtonva.s3.amazonaws.com/wp-content/uploads/sites/31/2014/03/Ashton-Heights.pdf" TargetMode="External"/><Relationship Id="rId8" Type="http://schemas.openxmlformats.org/officeDocument/2006/relationships/hyperlink" Target="http://arlingtonva.s3.amazonaws.com/wp-content/uploads/sites/31/2014/03/Aurora-Highlands.pdf" TargetMode="External"/><Relationship Id="rId9" Type="http://schemas.openxmlformats.org/officeDocument/2006/relationships/hyperlink" Target="http://arlingtonva.s3.amazonaws.com/wp-content/uploads/sites/31/2014/03/Ballston-VA-Square.pdf" TargetMode="External"/><Relationship Id="rId30" Type="http://schemas.openxmlformats.org/officeDocument/2006/relationships/hyperlink" Target="http://arlingtonva.s3.amazonaws.com/wp-content/uploads/sites/31/2014/03/Forest-Glen.pdf" TargetMode="External"/><Relationship Id="rId31" Type="http://schemas.openxmlformats.org/officeDocument/2006/relationships/hyperlink" Target="http://arlingtonva.s3.amazonaws.com/wp-content/uploads/sites/31/2014/03/Forest-Hills.pdf" TargetMode="External"/><Relationship Id="rId32" Type="http://schemas.openxmlformats.org/officeDocument/2006/relationships/hyperlink" Target="http://arlingtonva.s3.amazonaws.com/wp-content/uploads/sites/31/2014/03/Foxcroft-Heiights.pdf" TargetMode="External"/><Relationship Id="rId33" Type="http://schemas.openxmlformats.org/officeDocument/2006/relationships/hyperlink" Target="http://arlingtonva.s3.amazonaws.com/wp-content/uploads/sites/31/2014/03/Glebewood.pdf" TargetMode="External"/><Relationship Id="rId34" Type="http://schemas.openxmlformats.org/officeDocument/2006/relationships/hyperlink" Target="http://arlingtonva.s3.amazonaws.com/wp-content/uploads/sites/31/2014/03/Glencarlyn.pdf" TargetMode="External"/><Relationship Id="rId35" Type="http://schemas.openxmlformats.org/officeDocument/2006/relationships/hyperlink" Target="http://arlingtonva.s3.amazonaws.com/wp-content/uploads/sites/31/2014/03/Gulf-Branch.pdf" TargetMode="External"/><Relationship Id="rId36" Type="http://schemas.openxmlformats.org/officeDocument/2006/relationships/hyperlink" Target="http://arlingtonva.s3.amazonaws.com/wp-content/uploads/sites/31/2014/03/Highland-Park-Overlee-Knolls.pdf" TargetMode="External"/><Relationship Id="rId37" Type="http://schemas.openxmlformats.org/officeDocument/2006/relationships/hyperlink" Target="http://arlingtonva.s3.amazonaws.com/wp-content/uploads/sites/31/2014/03/John-M-Langston.pdf" TargetMode="External"/><Relationship Id="rId38" Type="http://schemas.openxmlformats.org/officeDocument/2006/relationships/hyperlink" Target="http://arlingtonva.s3.amazonaws.com/wp-content/uploads/sites/31/2014/03/Leeway-Overlee.pdf" TargetMode="External"/><Relationship Id="rId39" Type="http://schemas.openxmlformats.org/officeDocument/2006/relationships/hyperlink" Target="http://arlingtonva.s3.amazonaws.com/wp-content/uploads/sites/31/2014/03/Long-Branch-Creek.pdf" TargetMode="External"/><Relationship Id="rId20" Type="http://schemas.openxmlformats.org/officeDocument/2006/relationships/hyperlink" Target="http://arlingtonva.s3.amazonaws.com/wp-content/uploads/sites/31/2014/03/Colonial-Village1.pdf" TargetMode="External"/><Relationship Id="rId21" Type="http://schemas.openxmlformats.org/officeDocument/2006/relationships/hyperlink" Target="http://arlingtonva.s3.amazonaws.com/wp-content/uploads/sites/31/2014/03/Columbia-Forest.pdf" TargetMode="External"/><Relationship Id="rId22" Type="http://schemas.openxmlformats.org/officeDocument/2006/relationships/hyperlink" Target="http://arlingtonva.s3.amazonaws.com/wp-content/uploads/sites/31/2014/03/Columbia-Heights.pdf" TargetMode="External"/><Relationship Id="rId23" Type="http://schemas.openxmlformats.org/officeDocument/2006/relationships/hyperlink" Target="http://arlingtonva.s3.amazonaws.com/wp-content/uploads/sites/31/2014/03/Columbia-Heights-West.pdf" TargetMode="External"/><Relationship Id="rId24" Type="http://schemas.openxmlformats.org/officeDocument/2006/relationships/hyperlink" Target="http://arlingtonva.s3.amazonaws.com/wp-content/uploads/sites/31/2014/03/Dominion-Hills.pdf" TargetMode="External"/><Relationship Id="rId25" Type="http://schemas.openxmlformats.org/officeDocument/2006/relationships/hyperlink" Target="http://arlingtonva.s3.amazonaws.com/wp-content/uploads/sites/31/2014/03/Donaldson-Run.pdf" TargetMode="External"/><Relationship Id="rId26" Type="http://schemas.openxmlformats.org/officeDocument/2006/relationships/hyperlink" Target="http://arlingtonva.s3.amazonaws.com/wp-content/uploads/sites/31/2014/03/Douglas-Park.pdf" TargetMode="External"/><Relationship Id="rId27" Type="http://schemas.openxmlformats.org/officeDocument/2006/relationships/hyperlink" Target="http://arlingtonva.s3.amazonaws.com/wp-content/uploads/sites/31/2014/03/Dover-Crystal.pdf" TargetMode="External"/><Relationship Id="rId28" Type="http://schemas.openxmlformats.org/officeDocument/2006/relationships/hyperlink" Target="http://arlingtonva.s3.amazonaws.com/wp-content/uploads/sites/31/2014/03/East-Falls-Church.pdf" TargetMode="External"/><Relationship Id="rId29" Type="http://schemas.openxmlformats.org/officeDocument/2006/relationships/hyperlink" Target="http://arlingtonva.s3.amazonaws.com/wp-content/uploads/sites/31/2014/03/Fairlington.pdf" TargetMode="External"/><Relationship Id="rId60" Type="http://schemas.openxmlformats.org/officeDocument/2006/relationships/hyperlink" Target="http://arlingtonva.s3.amazonaws.com/wp-content/uploads/sites/31/2014/03/Woodmont.pdf" TargetMode="External"/><Relationship Id="rId61" Type="http://schemas.openxmlformats.org/officeDocument/2006/relationships/hyperlink" Target="http://arlingtonva.s3.amazonaws.com/wp-content/uploads/sites/31/2014/03/Yorktown.pdf" TargetMode="External"/><Relationship Id="rId62" Type="http://schemas.openxmlformats.org/officeDocument/2006/relationships/drawing" Target="../drawings/drawing1.xml"/><Relationship Id="rId10" Type="http://schemas.openxmlformats.org/officeDocument/2006/relationships/hyperlink" Target="http://arlingtonva.s3.amazonaws.com/wp-content/uploads/sites/31/2014/03/Barcroft.pdf" TargetMode="External"/><Relationship Id="rId11" Type="http://schemas.openxmlformats.org/officeDocument/2006/relationships/hyperlink" Target="http://arlingtonva.s3.amazonaws.com/wp-content/uploads/sites/31/2014/03/Bellevue-Forest.pdf" TargetMode="External"/><Relationship Id="rId12" Type="http://schemas.openxmlformats.org/officeDocument/2006/relationships/hyperlink" Target="http://arlingtonva.s3.amazonaws.com/wp-content/uploads/sites/31/2014/03/Bluemont.pdf" TargetMode="External"/></Relationships>
</file>

<file path=xl/worksheets/_rels/sheet2.xml.rels><?xml version="1.0" encoding="UTF-8" standalone="yes"?>
<Relationships xmlns="http://schemas.openxmlformats.org/package/2006/relationships"><Relationship Id="rId10" Type="http://schemas.openxmlformats.org/officeDocument/2006/relationships/hyperlink" Target="../../../../Library/::www.google.com:url%252525253Fq=http%25252525253A%25252525252F%25252525252Fparks.arlingtonva.us%25252525252Flocations%25252525252Farlington-mill-community-center%25252525252F" TargetMode="External"/><Relationship Id="rId11" Type="http://schemas.openxmlformats.org/officeDocument/2006/relationships/hyperlink" Target="../../../../Library/::www.google.com:url%252525253Fq=http%25252525253A%25252525252F%25252525252Fparks.arlingtonva.us%25252525252Flocations%25252525252Farlington-view-park%25252525252F" TargetMode="External"/><Relationship Id="rId12" Type="http://schemas.openxmlformats.org/officeDocument/2006/relationships/hyperlink" Target="../../../../Library/::www.google.com:url%252525253Fq=http%25252525253A%25252525252F%25252525252Fparks.arlingtonva.us%25252525252Flocations%25252525252Faurora-hills-community-center%25252525252F" TargetMode="External"/><Relationship Id="rId13" Type="http://schemas.openxmlformats.org/officeDocument/2006/relationships/hyperlink" Target="../../../../Library/::www.google.com:url%252525253Fq=http%25252525253A%25252525252F%25252525252Fparks.arlingtonva.us%25252525252Flocations%25252525252Fbaileys-branch-park%25252525252F" TargetMode="External"/><Relationship Id="rId14" Type="http://schemas.openxmlformats.org/officeDocument/2006/relationships/hyperlink" Target="../../../../Library/::www.google.com:url%252525253Fq=http%25252525253A%25252525252F%25252525252Fparks.arlingtonva.us%25252525252Flocations%25252525252Fbeaver-pond-park%25252525252F" TargetMode="External"/><Relationship Id="rId15" Type="http://schemas.openxmlformats.org/officeDocument/2006/relationships/hyperlink" Target="../../../../Library/::www.google.com:url%252525253Fq=http%25252525253A%25252525252F%25252525252Fparks.arlingtonva.us%25252525252Flocations%25252525252Fbarcroft-park%25252525252F" TargetMode="External"/><Relationship Id="rId16" Type="http://schemas.openxmlformats.org/officeDocument/2006/relationships/hyperlink" Target="../../../../Library/::www.google.com:url%252525253Fq=http%25252525253A%25252525252F%25252525252Fparks.arlingtonva.us%25252525252Flocations%25252525252Fbarcroft-sports-fitness-center%25252525252F" TargetMode="External"/><Relationship Id="rId17" Type="http://schemas.openxmlformats.org/officeDocument/2006/relationships/hyperlink" Target="../../../../Library/::www.google.com:url%252525253Fq=http%25252525253A%25252525252F%25252525252Fparks.arlingtonva.us%25252525252Flocations%25252525252Fbarton-park%25252525252F" TargetMode="External"/><Relationship Id="rId18" Type="http://schemas.openxmlformats.org/officeDocument/2006/relationships/hyperlink" Target="../../../../Library/::www.google.com:url%252525253Fq=http%25252525253A%25252525252F%25252525252Fparks.arlingtonva.us%25252525252Flocations%25252525252Fbelvedere-park%25252525252F" TargetMode="External"/><Relationship Id="rId19" Type="http://schemas.openxmlformats.org/officeDocument/2006/relationships/hyperlink" Target="../../../../Library/::www.google.com:url%252525253Fq=http%25252525253A%25252525252F%25252525252Fparks.arlingtonva.us%25252525252Flocations%25252525252Fbenjamin-banneker-park%25252525252F" TargetMode="External"/><Relationship Id="rId60" Type="http://schemas.openxmlformats.org/officeDocument/2006/relationships/hyperlink" Target="../../../../Library/::www.google.com:url%252525253Fq=http%25252525253A%25252525252F%25252525252Fparks.arlingtonva.us%25252525252Flocations%25252525252Ffort-reynolds-park%25252525252F" TargetMode="External"/><Relationship Id="rId61" Type="http://schemas.openxmlformats.org/officeDocument/2006/relationships/hyperlink" Target="../../../../Library/::www.google.com:url%252525253Fq=http%25252525253A%25252525252F%25252525252Fparks.arlingtonva.us%25252525252Flocations%25252525252Ffort-scott-park%25252525252F" TargetMode="External"/><Relationship Id="rId62" Type="http://schemas.openxmlformats.org/officeDocument/2006/relationships/hyperlink" Target="../../../../Library/::www.google.com:url%252525253Fq=http%25252525253A%25252525252F%25252525252Fparks.arlingtonva.us%25252525252Flocations%25252525252Ffoxcroft-heights-park%25252525252F" TargetMode="External"/><Relationship Id="rId63" Type="http://schemas.openxmlformats.org/officeDocument/2006/relationships/hyperlink" Target="../../../../Library/::www.google.com:url%252525253Fq=http%25252525253A%25252525252F%25252525252Fparks.arlingtonva.us%25252525252Flocations%25252525252Ffraser-park%25252525252F" TargetMode="External"/><Relationship Id="rId64" Type="http://schemas.openxmlformats.org/officeDocument/2006/relationships/hyperlink" Target="../../../../Library/::www.google.com:url%252525253Fq=http%25252525253A%25252525252F%25252525252Fparks.arlingtonva.us%25252525252Flocations%25252525252Fgateway-park%25252525252F" TargetMode="External"/><Relationship Id="rId65" Type="http://schemas.openxmlformats.org/officeDocument/2006/relationships/hyperlink" Target="../../../../Library/::www.google.com:url%252525253Fq=http%25252525253A%25252525252F%25252525252Fparks.arlingtonva.us%25252525252Flocations%25252525252Fglebe-randolph-park%25252525252F" TargetMode="External"/><Relationship Id="rId66" Type="http://schemas.openxmlformats.org/officeDocument/2006/relationships/hyperlink" Target="../../../../Library/::www.google.com:url%252525253Fq=http%25252525253A%25252525252F%25252525252Fparks.arlingtonva.us%25252525252Flocations%25252525252Fglebe-road-park%25252525252F" TargetMode="External"/><Relationship Id="rId67" Type="http://schemas.openxmlformats.org/officeDocument/2006/relationships/hyperlink" Target="../../../../Library/::www.google.com:url%252525253Fq=http%25252525253A%25252525252F%25252525252Fparks.arlingtonva.us%25252525252Flocations%25252525252Fglencarlyn-dog-park%25252525252F" TargetMode="External"/><Relationship Id="rId68" Type="http://schemas.openxmlformats.org/officeDocument/2006/relationships/hyperlink" Target="../../../../Library/::www.google.com:url%252525253Fq=http%25252525253A%25252525252F%25252525252Fparks.arlingtonva.us%25252525252Flocations%25252525252Fglencarlyn-park%25252525252F" TargetMode="External"/><Relationship Id="rId69" Type="http://schemas.openxmlformats.org/officeDocument/2006/relationships/hyperlink" Target="../../../../Library/::www.google.com:url%252525253Fq=http%25252525253A%25252525252F%25252525252Fparks.arlingtonva.us%25252525252Flocations%25252525252Fgrace-murray-hopper-park%25252525252F" TargetMode="External"/><Relationship Id="rId120" Type="http://schemas.openxmlformats.org/officeDocument/2006/relationships/hyperlink" Target="../../../../Library/::www.google.com:url%252525253Fq=http%25252525253A%25252525252F%25252525252Fparks.arlingtonva.us%25252525252Flocations%25252525252Fprospect-hill-park%25252525252F" TargetMode="External"/><Relationship Id="rId121" Type="http://schemas.openxmlformats.org/officeDocument/2006/relationships/hyperlink" Target="../../../../Library/::www.google.com:url%252525253Fq=http%25252525253A%25252525252F%25252525252Fparks.arlingtonva.us%25252525252Flocations%25252525252Fquincy-park%25252525252F" TargetMode="External"/><Relationship Id="rId122" Type="http://schemas.openxmlformats.org/officeDocument/2006/relationships/hyperlink" Target="../../../../Library/::www.google.com:url%252525253Fq=http%25252525253A%25252525252F%25252525252Fparks.arlingtonva.us%25252525252Flocations%25252525252Frhodeside-green-park%25252525252F" TargetMode="External"/><Relationship Id="rId123" Type="http://schemas.openxmlformats.org/officeDocument/2006/relationships/hyperlink" Target="../../../../Library/::www.google.com:url%252525253Fq=http%25252525253A%25252525252F%25252525252Fparks.arlingtonva.us%25252525252Flocations%25252525252Frock-spring-park%25252525252F" TargetMode="External"/><Relationship Id="rId124" Type="http://schemas.openxmlformats.org/officeDocument/2006/relationships/hyperlink" Target="../../../../Library/::www.google.com:url%252525253Fq=http%25252525253A%25252525252F%25252525252Fparks.arlingtonva.us%25252525252Flocations%25252525252Frocky-run-park%25252525252F" TargetMode="External"/><Relationship Id="rId125" Type="http://schemas.openxmlformats.org/officeDocument/2006/relationships/hyperlink" Target="../../../../Library/::www.google.com:url%252525253Fq=http%25252525253A%25252525252F%25252525252Fparks.arlingtonva.us%25252525252Flocations%25252525252Frosslyn-highlands-park%25252525252F" TargetMode="External"/><Relationship Id="rId126" Type="http://schemas.openxmlformats.org/officeDocument/2006/relationships/hyperlink" Target="../../../../Library/::www.google.com:url%252525253Fq=http%25252525253A%25252525252F%25252525252Fparks.arlingtonva.us%25252525252Flocations%25252525252Fsharp-park%25252525252F" TargetMode="External"/><Relationship Id="rId127" Type="http://schemas.openxmlformats.org/officeDocument/2006/relationships/hyperlink" Target="../../../../Library/::www.google.com:url%252525253Fq=http%25252525253A%25252525252F%25252525252Fparks.arlingtonva.us%25252525252Flocations%25252525252Fshirlington-dog-park%25252525252F" TargetMode="External"/><Relationship Id="rId128" Type="http://schemas.openxmlformats.org/officeDocument/2006/relationships/hyperlink" Target="../../../../Library/::www.google.com:url%252525253Fq=http%25252525253A%25252525252F%25252525252Fparks.arlingtonva.us%25252525252Flocations%25252525252Fshirlington-park%25252525252F" TargetMode="External"/><Relationship Id="rId129" Type="http://schemas.openxmlformats.org/officeDocument/2006/relationships/hyperlink" Target="../../../../Library/::www.google.com:url%252525253Fq=http%25252525253A%25252525252F%25252525252Fparks.arlingtonva.us%25252525252Flocations%25252525252Fslater-park%25252525252F" TargetMode="External"/><Relationship Id="rId40" Type="http://schemas.openxmlformats.org/officeDocument/2006/relationships/hyperlink" Target="../../../../Library/::www.google.com:url%252525253Fq=http%25252525253A%25252525252F%25252525252Fparks.arlingtonva.us%25252525252Flocations%25252525252Fdark-star-park%25252525252F" TargetMode="External"/><Relationship Id="rId41" Type="http://schemas.openxmlformats.org/officeDocument/2006/relationships/hyperlink" Target="../../../../Library/::www.google.com:url%252525253Fq=http%25252525253A%25252525252F%25252525252Fparks.arlingtonva.us%25252525252Flocations%25252525252Fdawson-terrace-community-center-park%25252525252F" TargetMode="External"/><Relationship Id="rId42" Type="http://schemas.openxmlformats.org/officeDocument/2006/relationships/hyperlink" Target="../../../../Library/::www.google.com:url%252525253Fq=http%25252525253A%25252525252F%25252525252Fparks.arlingtonva.us%25252525252Flocations%25252525252Fdoctors-run-park%25252525252F" TargetMode="External"/><Relationship Id="rId90" Type="http://schemas.openxmlformats.org/officeDocument/2006/relationships/hyperlink" Target="../../../../Library/::www.google.com:url%252525253Fq=http%25252525253A%25252525252F%25252525252Fparks.arlingtonva.us%25252525252Flocations%25252525252Flacey-woods-park%25252525252F" TargetMode="External"/><Relationship Id="rId91" Type="http://schemas.openxmlformats.org/officeDocument/2006/relationships/hyperlink" Target="../../../../Library/::www.google.com:url%252525253Fq=http%25252525253A%25252525252F%25252525252Fparks.arlingtonva.us%25252525252Flocations%25252525252Flangston-brown-community-center-park%25252525252F" TargetMode="External"/><Relationship Id="rId92" Type="http://schemas.openxmlformats.org/officeDocument/2006/relationships/hyperlink" Target="../../../../Library/::www.google.com:url%252525253Fq=http%25252525253A%25252525252F%25252525252Fparks.arlingtonva.us%25252525252Flocations%25252525252Flee-community-center-park%25252525252F" TargetMode="External"/><Relationship Id="rId93" Type="http://schemas.openxmlformats.org/officeDocument/2006/relationships/hyperlink" Target="../../../../Library/::www.google.com:url%252525253Fq=http%25252525253A%25252525252F%25252525252Fparks.arlingtonva.us%25252525252Flocations%25252525252Flee-heights-park%25252525252F" TargetMode="External"/><Relationship Id="rId94" Type="http://schemas.openxmlformats.org/officeDocument/2006/relationships/hyperlink" Target="../../../../Library/::www.google.com:url%252525253Fq=http%25252525253A%25252525252F%25252525252Fparks.arlingtonva.us%25252525252Flocations%25252525252Flong-branch-nature-center-park%25252525252F" TargetMode="External"/><Relationship Id="rId95" Type="http://schemas.openxmlformats.org/officeDocument/2006/relationships/hyperlink" Target="../../../../Library/::www.google.com:url%252525253Fq=http%25252525253A%25252525252F%25252525252Fparks.arlingtonva.us%25252525252Flocations%25252525252Flong-bridge-park%25252525252F" TargetMode="External"/><Relationship Id="rId96" Type="http://schemas.openxmlformats.org/officeDocument/2006/relationships/hyperlink" Target="../../../../Library/::www.google.com:url%252525253Fq=http%25252525253A%25252525252F%25252525252Fparks.arlingtonva.us%25252525252Flocations%25252525252Flubber-run-community-center%25252525252F" TargetMode="External"/><Relationship Id="rId101" Type="http://schemas.openxmlformats.org/officeDocument/2006/relationships/hyperlink" Target="../../../../Library/::www.google.com:url%252525253Fq=http%25252525253A%25252525252F%25252525252Fparks.arlingtonva.us%25252525252Flocations%25252525252Fmadison-manor-park%25252525252F" TargetMode="External"/><Relationship Id="rId102" Type="http://schemas.openxmlformats.org/officeDocument/2006/relationships/hyperlink" Target="../../../../Library/::www.google.com:url%252525253Fq=http%25252525253A%25252525252F%25252525252Fparks.arlingtonva.us%25252525252Flocations%25252525252Fmarcey-road-park%25252525252F" TargetMode="External"/><Relationship Id="rId103" Type="http://schemas.openxmlformats.org/officeDocument/2006/relationships/hyperlink" Target="../../../../Library/::www.google.com:url%252525253Fq=http%25252525253A%25252525252F%25252525252Fparks.arlingtonva.us%25252525252Flocations%25252525252Fmaury-park%25252525252F" TargetMode="External"/><Relationship Id="rId104" Type="http://schemas.openxmlformats.org/officeDocument/2006/relationships/hyperlink" Target="../../../../Library/::www.google.com:url%252525253Fq=http%25252525253A%25252525252F%25252525252Fparks.arlingtonva.us%25252525252Flocations%25252525252Fmaywood-park%25252525252F" TargetMode="External"/><Relationship Id="rId105" Type="http://schemas.openxmlformats.org/officeDocument/2006/relationships/hyperlink" Target="../../../../Library/::www.google.com:url%252525253Fq=http%25252525253A%25252525252F%25252525252Fparks.arlingtonva.us%25252525252Flocations%25252525252Fmccoy-park%25252525252F" TargetMode="External"/><Relationship Id="rId106" Type="http://schemas.openxmlformats.org/officeDocument/2006/relationships/hyperlink" Target="../../../../Library/::www.google.com:url%252525253Fq=http%25252525253A%25252525252F%25252525252Fparks.arlingtonva.us%25252525252Flocations%25252525252Fminor-hill-park%25252525252F" TargetMode="External"/><Relationship Id="rId107" Type="http://schemas.openxmlformats.org/officeDocument/2006/relationships/hyperlink" Target="../../../../Library/::www.google.com:url%252525253Fq=http%25252525253A%25252525252F%25252525252Fparks.arlingtonva.us%25252525252Flocations%25252525252Fmonroe-park%25252525252F" TargetMode="External"/><Relationship Id="rId108" Type="http://schemas.openxmlformats.org/officeDocument/2006/relationships/hyperlink" Target="../../../../Library/::www.google.com:url%252525253Fq=http%25252525253A%25252525252F%25252525252Fparks.arlingtonva.us%25252525252Flocations%25252525252Fmosaic-park%25252525252F" TargetMode="External"/><Relationship Id="rId109" Type="http://schemas.openxmlformats.org/officeDocument/2006/relationships/hyperlink" Target="../../../../Library/::www.google.com:url%252525253Fq=http%25252525253A%25252525252F%25252525252Fparks.arlingtonva.us%25252525252Flocations%25252525252Fnauck-park%25252525252F" TargetMode="External"/><Relationship Id="rId97" Type="http://schemas.openxmlformats.org/officeDocument/2006/relationships/hyperlink" Target="../../../../Library/::www.google.com:url%252525253Fq=http%25252525253A%25252525252F%25252525252Fparks.arlingtonva.us%25252525252Flocations%25252525252Flubber-run-park%25252525252F" TargetMode="External"/><Relationship Id="rId98" Type="http://schemas.openxmlformats.org/officeDocument/2006/relationships/hyperlink" Target="../../../../Library/::www.google.com:url%252525253Fq=http%25252525253A%25252525252F%25252525252Fparks.arlingtonva.us%25252525252Flocations%25252525252Flucky-run-park%25252525252F" TargetMode="External"/><Relationship Id="rId99" Type="http://schemas.openxmlformats.org/officeDocument/2006/relationships/hyperlink" Target="../../../../Library/::www.google.com:url%252525253Fq=http%25252525253A%25252525252F%25252525252Fparks.arlingtonva.us%25252525252Flocations%25252525252Flyon-village-park%25252525252F" TargetMode="External"/><Relationship Id="rId43" Type="http://schemas.openxmlformats.org/officeDocument/2006/relationships/hyperlink" Target="../../../../Library/::www.google.com:url%252525253Fq=http%25252525253A%25252525252F%25252525252Fparks.arlingtonva.us%25252525252Flocations%25252525252Fdonaldson-run-park%25252525252F" TargetMode="External"/><Relationship Id="rId44" Type="http://schemas.openxmlformats.org/officeDocument/2006/relationships/hyperlink" Target="../../../../Library/::www.google.com:url%252525253Fq=http%25252525253A%25252525252F%25252525252Fparks.arlingtonva.us%25252525252Flocations%25252525252Fdouglas-park%25252525252F" TargetMode="External"/><Relationship Id="rId45" Type="http://schemas.openxmlformats.org/officeDocument/2006/relationships/hyperlink" Target="../../../../Library/::www.google.com:url%252525253Fq=http%25252525253A%25252525252F%25252525252Fparks.arlingtonva.us%25252525252Flocations%25252525252Fdrew-park%25252525252F" TargetMode="External"/><Relationship Id="rId46" Type="http://schemas.openxmlformats.org/officeDocument/2006/relationships/hyperlink" Target="../../../../Library/::www.google.com:url%252525253Fq=http%25252525253A%25252525252F%25252525252Fparks.arlingtonva.us%25252525252Flocations%25252525252Feads-park%25252525252F" TargetMode="External"/><Relationship Id="rId47" Type="http://schemas.openxmlformats.org/officeDocument/2006/relationships/hyperlink" Target="../../../../Library/::www.google.com:url%252525253Fq=http%25252525253A%25252525252F%25252525252Fparks.arlingtonva.us%25252525252Flocations%25252525252Feast-falls-church-park%25252525252F" TargetMode="External"/><Relationship Id="rId48" Type="http://schemas.openxmlformats.org/officeDocument/2006/relationships/hyperlink" Target="../../../../Library/::www.google.com:url%252525253Fq=http%25252525253A%25252525252F%25252525252Fparks.arlingtonva.us%25252525252Flocations%25252525252Fedison-park%25252525252F" TargetMode="External"/><Relationship Id="rId49" Type="http://schemas.openxmlformats.org/officeDocument/2006/relationships/hyperlink" Target="../../../../Library/::www.google.com:url%252525253Fq=http%25252525253A%25252525252F%25252525252Fparks.arlingtonva.us%25252525252Flocations%25252525252Ffairlington-community-center-park%25252525252F" TargetMode="External"/><Relationship Id="rId100" Type="http://schemas.openxmlformats.org/officeDocument/2006/relationships/hyperlink" Target="../../../../Library/::www.google.com:url%252525253Fq=http%25252525253A%25252525252F%25252525252Fparks.arlingtonva.us%25252525252Flocations%25252525252Fmadison-community-center-park%25252525252F" TargetMode="External"/><Relationship Id="rId150" Type="http://schemas.openxmlformats.org/officeDocument/2006/relationships/hyperlink" Target="../../../../Library/::www.google.com:url%252525253Fq=http%25252525253A%25252525252F%25252525252Fparks.arlingtonva.us%25252525252Flocations%25252525252Fwoodstock-park%25252525252F" TargetMode="External"/><Relationship Id="rId151" Type="http://schemas.openxmlformats.org/officeDocument/2006/relationships/hyperlink" Target="../../../../Library/::www.google.com:url%252525253Fq=http%25252525253A%25252525252F%25252525252Fparks.arlingtonva.us%25252525252Flocations%25252525252Fzachary-taylor-park%25252525252F" TargetMode="External"/><Relationship Id="rId20" Type="http://schemas.openxmlformats.org/officeDocument/2006/relationships/hyperlink" Target="../../../../Library/::www.google.com:url%252525253Fq=http%25252525253A%25252525252F%25252525252Fparks.arlingtonva.us%25252525252Flocations%25252525252Fbig-walnut-park%25252525252F" TargetMode="External"/><Relationship Id="rId21" Type="http://schemas.openxmlformats.org/officeDocument/2006/relationships/hyperlink" Target="../../../../Library/::www.google.com:url%252525253Fq=http%25252525253A%25252525252F%25252525252Fparks.arlingtonva.us%25252525252Flocations%25252525252Fbluemont-junction-park%25252525252F" TargetMode="External"/><Relationship Id="rId22" Type="http://schemas.openxmlformats.org/officeDocument/2006/relationships/hyperlink" Target="../../../../Library/::www.google.com:url%252525253Fq=http%25252525253A%25252525252F%25252525252Fparks.arlingtonva.us%25252525252Flocations%25252525252Fbluemont-park%25252525252F" TargetMode="External"/><Relationship Id="rId70" Type="http://schemas.openxmlformats.org/officeDocument/2006/relationships/hyperlink" Target="../../../../Library/::www.google.com:url%252525253Fq=http%25252525253A%25252525252F%25252525252Fparks.arlingtonva.us%25252525252Flocations%25252525252Fgreenbrier-park%25252525252F" TargetMode="External"/><Relationship Id="rId71" Type="http://schemas.openxmlformats.org/officeDocument/2006/relationships/hyperlink" Target="../../../../Library/::www.google.com:url%252525253Fq=http%25252525253A%25252525252F%25252525252Fparks.arlingtonva.us%25252525252Flocations%25252525252Fgulf-branch-nature-center%25252525252F" TargetMode="External"/><Relationship Id="rId72" Type="http://schemas.openxmlformats.org/officeDocument/2006/relationships/hyperlink" Target="../../../../Library/::www.google.com:url%252525253Fq=http%25252525253A%25252525252F%25252525252Fparks.arlingtonva.us%25252525252Flocations%25252525252Fgum-ball-park%25252525252F" TargetMode="External"/><Relationship Id="rId73" Type="http://schemas.openxmlformats.org/officeDocument/2006/relationships/hyperlink" Target="../../../../Library/::www.google.com:url%252525253Fq=http%25252525253A%25252525252F%25252525252Fparks.arlingtonva.us%25252525252Flocations%25252525252Fgunston-community-center%25252525252F" TargetMode="External"/><Relationship Id="rId74" Type="http://schemas.openxmlformats.org/officeDocument/2006/relationships/hyperlink" Target="../../../../Library/::www.google.com:url%252525253Fq=http%25252525253A%25252525252F%25252525252Fparks.arlingtonva.us%25252525252Flocations%25252525252Fgunston-park%25252525252F" TargetMode="External"/><Relationship Id="rId75" Type="http://schemas.openxmlformats.org/officeDocument/2006/relationships/hyperlink" Target="../../../../Library/::www.google.com:url%252525253Fq=http%25252525253A%25252525252F%25252525252Fparks.arlingtonva.us%25252525252Flocations%25252525252Fhayes-park%25252525252F" TargetMode="External"/><Relationship Id="rId76" Type="http://schemas.openxmlformats.org/officeDocument/2006/relationships/hyperlink" Target="../../../../Library/::www.google.com:url%252525253Fq=http%25252525253A%25252525252F%25252525252Fparks.arlingtonva.us%25252525252Flocations%25252525252Fhendry-house%25252525252F" TargetMode="External"/><Relationship Id="rId77" Type="http://schemas.openxmlformats.org/officeDocument/2006/relationships/hyperlink" Target="../../../../Library/::www.google.com:url%252525253Fq=http%25252525253A%25252525252F%25252525252Fparks.arlingtonva.us%25252525252Flocations%25252525252Fhenry-clay-park%25252525252F" TargetMode="External"/><Relationship Id="rId78" Type="http://schemas.openxmlformats.org/officeDocument/2006/relationships/hyperlink" Target="../../../../Library/::www.google.com:url%252525253Fq=http%25252525253A%25252525252F%25252525252Fparks.arlingtonva.us%25252525252Flocations%25252525252Fhenry-wright-park%25252525252F" TargetMode="External"/><Relationship Id="rId79" Type="http://schemas.openxmlformats.org/officeDocument/2006/relationships/hyperlink" Target="../../../../Library/::www.google.com:url%252525253Fq=http%25252525253A%25252525252F%25252525252Fparks.arlingtonva.us%25252525252Flocations%25252525252Fherselle-milliken-park%25252525252F" TargetMode="External"/><Relationship Id="rId23" Type="http://schemas.openxmlformats.org/officeDocument/2006/relationships/hyperlink" Target="../../../../Library/::www.google.com:url%252525253Fq=http%25252525253A%25252525252F%25252525252Fparks.arlingtonva.us%25252525252Flocations%25252525252Fbon-air-park%25252525252F" TargetMode="External"/><Relationship Id="rId24" Type="http://schemas.openxmlformats.org/officeDocument/2006/relationships/hyperlink" Target="../../../../Library/::www.google.com:url%252525253Fq=http%25252525253A%25252525252F%25252525252Fparks.arlingtonva.us%25252525252Flocations%25252525252Fbroyhill-forest-park%25252525252F" TargetMode="External"/><Relationship Id="rId25" Type="http://schemas.openxmlformats.org/officeDocument/2006/relationships/hyperlink" Target="../../../../Library/::www.google.com:url%252525253Fq=http%25252525253A%25252525252F%25252525252Fparks.arlingtonva.us%25252525252Flocations%25252525252Fbutler-holmes-park%25252525252F" TargetMode="External"/><Relationship Id="rId26" Type="http://schemas.openxmlformats.org/officeDocument/2006/relationships/hyperlink" Target="../../../../Library/::www.google.com:url%252525253Fq=http%25252525253A%25252525252F%25252525252Fparks.arlingtonva.us%25252525252Flocations%25252525252Fcarlin-hall-community-center-park%25252525252F" TargetMode="External"/><Relationship Id="rId27" Type="http://schemas.openxmlformats.org/officeDocument/2006/relationships/hyperlink" Target="../../../../Library/::www.google.com:url%252525253Fq=http%25252525253A%25252525252F%25252525252Fparks.arlingtonva.us%25252525252Flocations%25252525252Fgw-carver-community-center-park%25252525252F" TargetMode="External"/><Relationship Id="rId28" Type="http://schemas.openxmlformats.org/officeDocument/2006/relationships/hyperlink" Target="../../../../Library/::www.google.com:url%252525253Fq=http%25252525253A%25252525252F%25252525252Fparks.arlingtonva.us%25252525252Flocations%25252525252Fcharles-stewart-park%25252525252F" TargetMode="External"/><Relationship Id="rId29" Type="http://schemas.openxmlformats.org/officeDocument/2006/relationships/hyperlink" Target="../../../../Library/::www.google.com:url%252525253Fq=http%25252525253A%25252525252F%25252525252Fparks.arlingtonva.us%25252525252Flocations%25252525252Fcharles-drew-community-center%25252525252F" TargetMode="External"/><Relationship Id="rId130" Type="http://schemas.openxmlformats.org/officeDocument/2006/relationships/hyperlink" Target="../../../../Library/::www.google.com:url%252525253Fq=http%25252525253A%25252525252F%25252525252Fparks.arlingtonva.us%25252525252Flocations%25252525252Fstratford-park%25252525252F" TargetMode="External"/><Relationship Id="rId131" Type="http://schemas.openxmlformats.org/officeDocument/2006/relationships/hyperlink" Target="../../../../Library/::www.google.com:url%252525253Fq=http%25252525253A%25252525252F%25252525252Fparks.arlingtonva.us%25252525252Flocations%25252525252Fthomas-jefferson-community-center%25252525252F" TargetMode="External"/><Relationship Id="rId132" Type="http://schemas.openxmlformats.org/officeDocument/2006/relationships/hyperlink" Target="../../../../Library/::www.google.com:url%252525253Fq=http%25252525253A%25252525252F%25252525252Fparks.arlingtonva.us%25252525252Flocations%25252525252Fthomas-jefferson-park%25252525252F" TargetMode="External"/><Relationship Id="rId133" Type="http://schemas.openxmlformats.org/officeDocument/2006/relationships/hyperlink" Target="../../../../Library/::www.google.com:url%252525253Fq=http%25252525253A%25252525252F%25252525252Fparks.arlingtonva.us%25252525252Flocations%25252525252Fthrifton-hills-park%25252525252F" TargetMode="External"/><Relationship Id="rId134" Type="http://schemas.openxmlformats.org/officeDocument/2006/relationships/hyperlink" Target="../../../../Library/::www.google.com:url%252525253Fq=http%25252525253A%25252525252F%25252525252Fparks.arlingtonva.us%25252525252Flocations%25252525252Ftowers-dog-park%25252525252F" TargetMode="External"/><Relationship Id="rId135" Type="http://schemas.openxmlformats.org/officeDocument/2006/relationships/hyperlink" Target="../../../../Library/::www.google.com:url%252525253Fq=http%25252525253A%25252525252F%25252525252Fparks.arlingtonva.us%25252525252Flocations%25252525252Ftowers-park%25252525252F" TargetMode="External"/><Relationship Id="rId136" Type="http://schemas.openxmlformats.org/officeDocument/2006/relationships/hyperlink" Target="../../../../Library/::www.google.com:url%252525253Fq=http%25252525253A%25252525252F%25252525252Fparks.arlingtonva.us%25252525252Flocations%25252525252Ftroy-park%25252525252F" TargetMode="External"/><Relationship Id="rId137" Type="http://schemas.openxmlformats.org/officeDocument/2006/relationships/hyperlink" Target="../../../../Library/::www.google.com:url%252525253Fq=http%25252525253A%25252525252F%25252525252Fparks.arlingtonva.us%25252525252Flocations%25252525252Ftuckahoe-park%25252525252F" TargetMode="External"/><Relationship Id="rId138" Type="http://schemas.openxmlformats.org/officeDocument/2006/relationships/hyperlink" Target="../../../../Library/::www.google.com:url%252525253Fq=http%25252525253A%25252525252F%25252525252Fparks.arlingtonva.us%25252525252Flocations%25252525252Ftyrol-hill-park%25252525252F" TargetMode="External"/><Relationship Id="rId139" Type="http://schemas.openxmlformats.org/officeDocument/2006/relationships/hyperlink" Target="../../../../Library/::www.google.com:url%252525253Fq=http%25252525253A%25252525252F%25252525252Fparks.arlingtonva.us%25252525252Flocations%25252525252Fupper-pimmit-run-park%25252525252F" TargetMode="External"/><Relationship Id="rId1" Type="http://schemas.openxmlformats.org/officeDocument/2006/relationships/hyperlink" Target="../../../../Library/::www.google.com:url%252525253Fq=http%25252525253A%25252525252F%25252525252Fparks.arlingtonva.us%25252525252Flocations%25252525252F18th-st-n-n-lincoln-st-park%25252525252F" TargetMode="External"/><Relationship Id="rId2" Type="http://schemas.openxmlformats.org/officeDocument/2006/relationships/hyperlink" Target="../../../../Library/::www.google.com:url%252525253Fq=http%25252525253A%25252525252F%25252525252Fparks.arlingtonva.us%25252525252Flocations%25252525252F21st-st-n-n-potomac-st-park%25252525252F" TargetMode="External"/><Relationship Id="rId3" Type="http://schemas.openxmlformats.org/officeDocument/2006/relationships/hyperlink" Target="../../../../Library/::www.google.com:url%252525253Fq=http%25252525253A%25252525252F%25252525252Fparks.arlingtonva.us%25252525252Flocations%25252525252F23rd-street-south-south-eads-street-park%25252525252F" TargetMode="External"/><Relationship Id="rId4" Type="http://schemas.openxmlformats.org/officeDocument/2006/relationships/hyperlink" Target="../../../../Library/::www.google.com:url%252525253Fq=http%25252525253A%25252525252F%25252525252Fparks.arlingtonva.us%25252525252Flocations%25252525252Falcova-heights-park%25252525252F" TargetMode="External"/><Relationship Id="rId5" Type="http://schemas.openxmlformats.org/officeDocument/2006/relationships/hyperlink" Target="../../../../Library/::www.google.com:url%252525253Fq=http%25252525253A%25252525252F%25252525252Fparks.arlingtonva.us%25252525252Flocations%25252525252Fallie-s-freed-park%25252525252F" TargetMode="External"/><Relationship Id="rId6" Type="http://schemas.openxmlformats.org/officeDocument/2006/relationships/hyperlink" Target="../../../../Library/::www.google.com:url%252525253Fq=http%25252525253A%25252525252F%25252525252Fparks.arlingtonva.us%25252525252Flocations%25252525252Fandrew-ellicott-park-west-cornerstone%25252525252F" TargetMode="External"/><Relationship Id="rId7" Type="http://schemas.openxmlformats.org/officeDocument/2006/relationships/hyperlink" Target="../../../../Library/::www.google.com:url%252525253Fq=http%25252525253A%25252525252F%25252525252Fparks.arlingtonva.us%25252525252Flocations%25252525252Farlington-forest-park%25252525252F" TargetMode="External"/><Relationship Id="rId8" Type="http://schemas.openxmlformats.org/officeDocument/2006/relationships/hyperlink" Target="../../../../Library/::www.google.com:url%252525253Fq=http%25252525253A%25252525252F%25252525252Fparks.arlingtonva.us%25252525252Flocations%25252525252Farlington-hall-west-park%25252525252F" TargetMode="External"/><Relationship Id="rId9" Type="http://schemas.openxmlformats.org/officeDocument/2006/relationships/hyperlink" Target="../../../../Library/::www.google.com:url%252525253Fq=http%25252525253A%25252525252F%25252525252Fparks.arlingtonva.us%25252525252Flocations%25252525252Farlington-heights-park%25252525252F" TargetMode="External"/><Relationship Id="rId50" Type="http://schemas.openxmlformats.org/officeDocument/2006/relationships/hyperlink" Target="../../../../Library/::www.google.com:url%252525253Fq=http%25252525253A%25252525252F%25252525252Fparks.arlingtonva.us%25252525252Flocations%25252525252Ffields-park%25252525252F" TargetMode="External"/><Relationship Id="rId51" Type="http://schemas.openxmlformats.org/officeDocument/2006/relationships/hyperlink" Target="../../../../Library/::www.google.com:url%252525253Fq=http%25252525253A%25252525252F%25252525252Fparks.arlingtonva.us%25252525252Flocations%25252525252Ffillmore-park%25252525252F" TargetMode="External"/><Relationship Id="rId52" Type="http://schemas.openxmlformats.org/officeDocument/2006/relationships/hyperlink" Target="../../../../Library/::www.google.com:url%252525253Fq=http%25252525253A%25252525252F%25252525252Fparks.arlingtonva.us%25252525252Flocations%25252525252Ffort-barnard-dog-park%25252525252F" TargetMode="External"/><Relationship Id="rId53" Type="http://schemas.openxmlformats.org/officeDocument/2006/relationships/hyperlink" Target="../../../../Library/::www.google.com:url%252525253Fq=http%25252525253A%25252525252F%25252525252Fparks.arlingtonva.us%25252525252Flocations%25252525252Ffort-barnard-heights-park%25252525252F" TargetMode="External"/><Relationship Id="rId54" Type="http://schemas.openxmlformats.org/officeDocument/2006/relationships/hyperlink" Target="../../../../Library/::www.google.com:url%252525253Fq=http%25252525253A%25252525252F%25252525252Fparks.arlingtonva.us%25252525252Flocations%25252525252Ffort-barnard-park%25252525252F" TargetMode="External"/><Relationship Id="rId55" Type="http://schemas.openxmlformats.org/officeDocument/2006/relationships/hyperlink" Target="../../../../Library/::www.google.com:url%252525253Fq=http%25252525253A%25252525252F%25252525252Fparks.arlingtonva.us%25252525252Flocations%25252525252Ffort-bennett-park-palisades-trail%25252525252F" TargetMode="External"/><Relationship Id="rId56" Type="http://schemas.openxmlformats.org/officeDocument/2006/relationships/hyperlink" Target="../../../../Library/::www.google.com:url%252525253Fq=http%25252525253A%25252525252F%25252525252Fparks.arlingtonva.us%25252525252Flocations%25252525252Ffort-cf-smith-park%25252525252F" TargetMode="External"/><Relationship Id="rId57" Type="http://schemas.openxmlformats.org/officeDocument/2006/relationships/hyperlink" Target="../../../../Library/::www.google.com:url%252525253Fq=http%25252525253A%25252525252F%25252525252Fparks.arlingtonva.us%25252525252Flocations%25252525252Ffort-ethan-allen-dog-park%25252525252F" TargetMode="External"/><Relationship Id="rId58" Type="http://schemas.openxmlformats.org/officeDocument/2006/relationships/hyperlink" Target="../../../../Library/::www.google.com:url%252525253Fq=http%25252525253A%25252525252F%25252525252Fparks.arlingtonva.us%25252525252Flocations%25252525252Ffort-ethan-allen-park%25252525252F" TargetMode="External"/><Relationship Id="rId59" Type="http://schemas.openxmlformats.org/officeDocument/2006/relationships/hyperlink" Target="../../../../Library/::www.google.com:url%252525253Fq=http%25252525253A%25252525252F%25252525252Fparks.arlingtonva.us%25252525252Flocations%25252525252Ffort-myer-heights-park%25252525252F" TargetMode="External"/><Relationship Id="rId110" Type="http://schemas.openxmlformats.org/officeDocument/2006/relationships/hyperlink" Target="../../../../Library/::www.google.com:url%252525253Fq=http%25252525253A%25252525252F%25252525252Fparks.arlingtonva.us%25252525252Flocations%25252525252Fnelly-custis-park%25252525252F" TargetMode="External"/><Relationship Id="rId111" Type="http://schemas.openxmlformats.org/officeDocument/2006/relationships/hyperlink" Target="../../../../Library/::www.google.com:url%252525253Fq=http%25252525253A%25252525252F%25252525252Fparks.arlingtonva.us%25252525252Flocations%25252525252Fnina-park%25252525252F" TargetMode="External"/><Relationship Id="rId112" Type="http://schemas.openxmlformats.org/officeDocument/2006/relationships/hyperlink" Target="../../../../Library/::www.google.com:url%252525253Fq=http%25252525253A%25252525252F%25252525252Fparks.arlingtonva.us%25252525252Flocations%25252525252Foakcrest-park%25252525252F" TargetMode="External"/><Relationship Id="rId113" Type="http://schemas.openxmlformats.org/officeDocument/2006/relationships/hyperlink" Target="../../../../Library/::www.google.com:url%252525253Fq=http%25252525253A%25252525252F%25252525252Fparks.arlingtonva.us%25252525252Flocations%25252525252Foakgrove-park%25252525252F" TargetMode="External"/><Relationship Id="rId114" Type="http://schemas.openxmlformats.org/officeDocument/2006/relationships/hyperlink" Target="../../../../Library/::www.google.com:url%252525253Fq=http%25252525253A%25252525252F%25252525252Fparks.arlingtonva.us%25252525252Flocations%25252525252Foakland-park%25252525252F" TargetMode="External"/><Relationship Id="rId115" Type="http://schemas.openxmlformats.org/officeDocument/2006/relationships/hyperlink" Target="../../../../Library/::www.google.com:url%252525253Fq=http%25252525253A%25252525252F%25252525252Fparks.arlingtonva.us%25252525252Flocations%25252525252Fparkhurst-park%25252525252F" TargetMode="External"/><Relationship Id="rId116" Type="http://schemas.openxmlformats.org/officeDocument/2006/relationships/hyperlink" Target="../../../../Library/::www.google.com:url%252525253Fq=http%25252525253A%25252525252F%25252525252Fparks.arlingtonva.us%25252525252Flocations%25252525252Fpenrose-park%25252525252F" TargetMode="External"/><Relationship Id="rId117" Type="http://schemas.openxmlformats.org/officeDocument/2006/relationships/hyperlink" Target="../../../../Library/::www.google.com:url%252525253Fq=http%25252525253A%25252525252F%25252525252Fparks.arlingtonva.us%25252525252Flocations%25252525252Fpenrose-square%25252525252F" TargetMode="External"/><Relationship Id="rId118" Type="http://schemas.openxmlformats.org/officeDocument/2006/relationships/hyperlink" Target="../../../../Library/::www.google.com:url%252525253Fq=http%25252525253A%25252525252F%25252525252Fparks.arlingtonva.us%25252525252Flocations%25252525252Fpowhatan-springs-park%25252525252F" TargetMode="External"/><Relationship Id="rId119" Type="http://schemas.openxmlformats.org/officeDocument/2006/relationships/hyperlink" Target="../../../../Library/::www.google.com:url%252525253Fq=http%25252525253A%25252525252F%25252525252Fparks.arlingtonva.us%25252525252Flocations%25252525252Fpowhatan-springs-skatepark%25252525252F" TargetMode="External"/><Relationship Id="rId30" Type="http://schemas.openxmlformats.org/officeDocument/2006/relationships/hyperlink" Target="../../../../Library/::www.google.com:url%252525253Fq=http%25252525253A%25252525252F%25252525252Fparks.arlingtonva.us%25252525252Flocations%25252525252Fcheerios-park%25252525252F" TargetMode="External"/><Relationship Id="rId31" Type="http://schemas.openxmlformats.org/officeDocument/2006/relationships/hyperlink" Target="../../../../Library/::www.google.com:url%252525253Fq=http%25252525253A%25252525252F%25252525252Fparks.arlingtonva.us%25252525252Flocations%25252525252Fcherry-valley-park%25252525252F" TargetMode="External"/><Relationship Id="rId32" Type="http://schemas.openxmlformats.org/officeDocument/2006/relationships/hyperlink" Target="../../../../Library/::www.google.com:url%252525253Fq=http%25252525253A%25252525252F%25252525252Fparks.arlingtonva.us%25252525252Flocations%25252525252Fcherrydale-park%25252525252F" TargetMode="External"/><Relationship Id="rId33" Type="http://schemas.openxmlformats.org/officeDocument/2006/relationships/hyperlink" Target="../../../../Library/::www.google.com:url%252525253Fq=http%25252525253A%25252525252F%25252525252Fparks.arlingtonva.us%25252525252Flocations%25252525252Fchestnut-hills-park%25252525252F" TargetMode="External"/><Relationship Id="rId34" Type="http://schemas.openxmlformats.org/officeDocument/2006/relationships/hyperlink" Target="../../../../Library/::www.google.com:url%252525253Fq=http%25252525253A%25252525252F%25252525252Fparks.arlingtonva.us%25252525252Flocations%25252525252Fclarendon-central-park%25252525252F" TargetMode="External"/><Relationship Id="rId35" Type="http://schemas.openxmlformats.org/officeDocument/2006/relationships/hyperlink" Target="../../../../Library/::www.google.com:url%252525253Fq=http%25252525253A%25252525252F%25252525252Fparks.arlingtonva.us%25252525252Flocations%25252525252Fclarendon-barton-pop-park%25252525252F" TargetMode="External"/><Relationship Id="rId36" Type="http://schemas.openxmlformats.org/officeDocument/2006/relationships/hyperlink" Target="../../../../Library/::www.google.com:url%252525253Fq=http%25252525253A%25252525252F%25252525252Fparks.arlingtonva.us%25252525252Flocations%25252525252Fclarenford-station-park%25252525252F" TargetMode="External"/><Relationship Id="rId37" Type="http://schemas.openxmlformats.org/officeDocument/2006/relationships/hyperlink" Target="../../../../Library/::www.google.com:url%252525253Fq=http%25252525253A%25252525252F%25252525252Fparks.arlingtonva.us%25252525252Flocations%25252525252Fcleveland-park%25252525252F" TargetMode="External"/><Relationship Id="rId38" Type="http://schemas.openxmlformats.org/officeDocument/2006/relationships/hyperlink" Target="../../../../Library/::www.google.com:url%252525253Fq=http%25252525253A%25252525252F%25252525252Fparks.arlingtonva.us%25252525252Flocations%25252525252Fconstitution-garden-park%25252525252F" TargetMode="External"/><Relationship Id="rId39" Type="http://schemas.openxmlformats.org/officeDocument/2006/relationships/hyperlink" Target="../../../../Library/::www.google.com:url%252525253Fq=http%25252525253A%25252525252F%25252525252Fparks.arlingtonva.us%25252525252Flocations%25252525252Fculpepper-garden-senior-center%25252525252F" TargetMode="External"/><Relationship Id="rId80" Type="http://schemas.openxmlformats.org/officeDocument/2006/relationships/hyperlink" Target="../../../../Library/::www.google.com:url%252525253Fq=http%25252525253A%25252525252F%25252525252Fparks.arlingtonva.us%25252525252Flocations%25252525252Fhigh-view-park%25252525252F" TargetMode="External"/><Relationship Id="rId81" Type="http://schemas.openxmlformats.org/officeDocument/2006/relationships/hyperlink" Target="../../../../Library/::www.google.com:url%252525253Fq=http%25252525253A%25252525252F%25252525252Fparks.arlingtonva.us%25252525252Flocations%25252525252Fhillside-park%25252525252F" TargetMode="External"/><Relationship Id="rId82" Type="http://schemas.openxmlformats.org/officeDocument/2006/relationships/hyperlink" Target="../../../../Library/::www.google.com:url%252525253Fq=http%25252525253A%25252525252F%25252525252Fparks.arlingtonva.us%25252525252Flocations%25252525252Fholmberg-park%25252525252F" TargetMode="External"/><Relationship Id="rId83" Type="http://schemas.openxmlformats.org/officeDocument/2006/relationships/hyperlink" Target="../../../../Library/::www.google.com:url%252525253Fq=http%25252525253A%25252525252F%25252525252Fparks.arlingtonva.us%25252525252Flocations%25252525252Fisaac-crossman-park-four-mile-run%25252525252F" TargetMode="External"/><Relationship Id="rId84" Type="http://schemas.openxmlformats.org/officeDocument/2006/relationships/hyperlink" Target="../../../../Library/::www.google.com:url%252525253Fq=http%25252525253A%25252525252F%25252525252Fparks.arlingtonva.us%25252525252Flocations%25252525252Fjames-hunter-dog-park%25252525252F" TargetMode="External"/><Relationship Id="rId85" Type="http://schemas.openxmlformats.org/officeDocument/2006/relationships/hyperlink" Target="../../../../Library/::www.google.com:url%252525253Fq=http%25252525253A%25252525252F%25252525252Fparks.arlingtonva.us%25252525252Flocations%25252525252Fjames-hunter-park%25252525252F" TargetMode="External"/><Relationship Id="rId86" Type="http://schemas.openxmlformats.org/officeDocument/2006/relationships/hyperlink" Target="../../../../Library/::www.google.com:url%252525253Fq=http%25252525253A%25252525252F%25252525252Fparks.arlingtonva.us%25252525252Flocations%25252525252Fjames-w-haley-park%25252525252F" TargetMode="External"/><Relationship Id="rId87" Type="http://schemas.openxmlformats.org/officeDocument/2006/relationships/hyperlink" Target="../../../../Library/::www.google.com:url%252525253Fq=http%25252525253A%25252525252F%25252525252Fparks.arlingtonva.us%25252525252Flocations%25252525252Fjamestown-park%25252525252F" TargetMode="External"/><Relationship Id="rId88" Type="http://schemas.openxmlformats.org/officeDocument/2006/relationships/hyperlink" Target="../../../../Library/::www.google.com:url%252525253Fq=http%25252525253A%25252525252F%25252525252Fparks.arlingtonva.us%25252525252Flocations%25252525252Fjennie-dean-park%25252525252F" TargetMode="External"/><Relationship Id="rId89" Type="http://schemas.openxmlformats.org/officeDocument/2006/relationships/hyperlink" Target="../../../../Library/::www.google.com:url%252525253Fq=http%25252525253A%25252525252F%25252525252Fparks.arlingtonva.us%25252525252Flocations%25252525252Fkettler-capitals-iceplex-at-ballston%25252525252F" TargetMode="External"/><Relationship Id="rId140" Type="http://schemas.openxmlformats.org/officeDocument/2006/relationships/hyperlink" Target="../../../../Library/::www.google.com:url%252525253Fq=http%25252525253A%25252525252F%25252525252Fparks.arlingtonva.us%25252525252Flocations%25252525252Futah-dog-park%25252525252F" TargetMode="External"/><Relationship Id="rId141" Type="http://schemas.openxmlformats.org/officeDocument/2006/relationships/hyperlink" Target="../../../../Library/::www.google.com:url%252525253Fq=http%25252525253A%25252525252F%25252525252Fparks.arlingtonva.us%25252525252Flocations%25252525252Futah-park%25252525252F" TargetMode="External"/><Relationship Id="rId142" Type="http://schemas.openxmlformats.org/officeDocument/2006/relationships/hyperlink" Target="../../../../Library/::www.google.com:url%252525253Fq=http%25252525253A%25252525252F%25252525252Fparks.arlingtonva.us%25252525252Flocations%25252525252Fvirginia-highlands-park%25252525252F" TargetMode="External"/><Relationship Id="rId143" Type="http://schemas.openxmlformats.org/officeDocument/2006/relationships/hyperlink" Target="../../../../Library/::www.google.com:url%252525253Fq=http%25252525253A%25252525252F%25252525252Fparks.arlingtonva.us%25252525252Flocations%25252525252Fwakefield-stadium%25252525252F" TargetMode="External"/><Relationship Id="rId144" Type="http://schemas.openxmlformats.org/officeDocument/2006/relationships/hyperlink" Target="../../../../Library/::www.google.com:url%252525253Fq=http%25252525253A%25252525252F%25252525252Fparks.arlingtonva.us%25252525252Flocations%25252525252Fwalter-reed-community-center-park%25252525252F" TargetMode="External"/><Relationship Id="rId145" Type="http://schemas.openxmlformats.org/officeDocument/2006/relationships/hyperlink" Target="../../../../Library/::www.google.com:url%252525253Fq=http%25252525253A%25252525252F%25252525252Fparks.arlingtonva.us%25252525252Flocations%25252525252Fwar-memorial-stadium%25252525252F" TargetMode="External"/><Relationship Id="rId146" Type="http://schemas.openxmlformats.org/officeDocument/2006/relationships/hyperlink" Target="../../../../Library/::www.google.com:url%252525253Fq=http%25252525253A%25252525252F%25252525252Fparks.arlingtonva.us%25252525252Flocations%25252525252Fwestover-park%25252525252F" TargetMode="External"/><Relationship Id="rId147" Type="http://schemas.openxmlformats.org/officeDocument/2006/relationships/hyperlink" Target="../../../../Library/::www.google.com:url%252525253Fq=http%25252525253A%25252525252F%25252525252Fparks.arlingtonva.us%25252525252Flocations%25252525252Fwindy-run-park%25252525252F" TargetMode="External"/><Relationship Id="rId148" Type="http://schemas.openxmlformats.org/officeDocument/2006/relationships/hyperlink" Target="../../../../Library/::www.google.com:url%252525253Fq=http%25252525253A%25252525252F%25252525252Fparks.arlingtonva.us%25252525252Flocations%25252525252Fwoodlawn-park%25252525252F" TargetMode="External"/><Relationship Id="rId149" Type="http://schemas.openxmlformats.org/officeDocument/2006/relationships/hyperlink" Target="../../../../Library/::www.google.com:url%252525253Fq=http%25252525253A%25252525252F%25252525252Fparks.arlingtonva.us%25252525252Flocations%25252525252Fwoodmont-park%2525252525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3"/>
  <sheetViews>
    <sheetView tabSelected="1" topLeftCell="B1" workbookViewId="0">
      <pane ySplit="1" topLeftCell="A2" activePane="bottomLeft" state="frozen"/>
      <selection activeCell="B1" sqref="B1"/>
      <selection pane="bottomLeft" activeCell="N23" sqref="N23"/>
    </sheetView>
  </sheetViews>
  <sheetFormatPr baseColWidth="10" defaultRowHeight="16" x14ac:dyDescent="0.2"/>
  <cols>
    <col min="1" max="1" width="30.33203125" style="2" hidden="1" customWidth="1"/>
    <col min="2" max="2" width="22" style="2" customWidth="1"/>
    <col min="3" max="3" width="22" style="2" hidden="1" customWidth="1"/>
    <col min="4" max="4" width="28.6640625" style="2" customWidth="1"/>
    <col min="5" max="5" width="19.33203125" style="2" hidden="1" customWidth="1"/>
    <col min="6" max="6" width="10.83203125" style="2"/>
    <col min="7" max="7" width="8.33203125" style="2" bestFit="1" customWidth="1"/>
    <col min="8" max="8" width="10.83203125" style="2"/>
    <col min="9" max="9" width="8" style="2" customWidth="1"/>
    <col min="10" max="10" width="6.6640625" style="2" customWidth="1"/>
    <col min="11" max="11" width="7.5" style="2" customWidth="1"/>
    <col min="12" max="16" width="8.5" style="2" customWidth="1"/>
    <col min="17" max="17" width="8.5" style="2" hidden="1" customWidth="1"/>
    <col min="18" max="19" width="8.5" style="2" customWidth="1"/>
    <col min="20" max="20" width="7.33203125" style="2" customWidth="1"/>
    <col min="21" max="21" width="7.33203125" style="2" hidden="1" customWidth="1"/>
    <col min="22" max="22" width="10.6640625" style="2" bestFit="1" customWidth="1"/>
    <col min="23" max="25" width="10.6640625" style="11" customWidth="1"/>
    <col min="26" max="26" width="11.1640625" style="12" customWidth="1"/>
    <col min="27" max="27" width="8.5" style="12" customWidth="1"/>
    <col min="28" max="28" width="7.83203125" style="12" customWidth="1"/>
    <col min="29" max="29" width="7.5" style="12" customWidth="1"/>
    <col min="30" max="30" width="9.1640625" style="11" customWidth="1"/>
    <col min="31" max="31" width="10" style="2" customWidth="1"/>
    <col min="32" max="32" width="10.6640625" style="2" customWidth="1"/>
    <col min="33" max="33" width="10.6640625" style="11" customWidth="1"/>
    <col min="34" max="80" width="10.83203125" style="2" customWidth="1"/>
    <col min="81" max="81" width="10.83203125" style="12"/>
    <col min="82" max="16384" width="10.83203125" style="2"/>
  </cols>
  <sheetData>
    <row r="1" spans="1:81" x14ac:dyDescent="0.2">
      <c r="B1" s="2" t="s">
        <v>174</v>
      </c>
      <c r="C1" s="2" t="s">
        <v>174</v>
      </c>
      <c r="F1" s="2" t="s">
        <v>189</v>
      </c>
      <c r="G1" s="2" t="s">
        <v>183</v>
      </c>
      <c r="H1" s="2" t="s">
        <v>158</v>
      </c>
      <c r="I1" s="2" t="s">
        <v>627</v>
      </c>
      <c r="J1" s="2" t="s">
        <v>169</v>
      </c>
      <c r="K1" s="14" t="s">
        <v>175</v>
      </c>
      <c r="L1" s="14" t="s">
        <v>176</v>
      </c>
      <c r="M1" s="14" t="s">
        <v>177</v>
      </c>
      <c r="N1" s="14" t="s">
        <v>178</v>
      </c>
      <c r="O1" s="14" t="s">
        <v>179</v>
      </c>
      <c r="P1" s="14" t="s">
        <v>180</v>
      </c>
      <c r="Q1" s="14"/>
      <c r="R1" s="14" t="s">
        <v>181</v>
      </c>
      <c r="S1" s="14" t="s">
        <v>182</v>
      </c>
      <c r="T1" s="14" t="s">
        <v>170</v>
      </c>
      <c r="U1" s="14"/>
      <c r="V1" s="2" t="s">
        <v>173</v>
      </c>
      <c r="W1" s="11" t="s">
        <v>626</v>
      </c>
      <c r="X1" s="11" t="s">
        <v>628</v>
      </c>
      <c r="Y1" s="11" t="s">
        <v>635</v>
      </c>
      <c r="Z1" s="12" t="s">
        <v>629</v>
      </c>
      <c r="AA1" s="12" t="s">
        <v>633</v>
      </c>
      <c r="AB1" s="12" t="s">
        <v>633</v>
      </c>
      <c r="AC1" s="12" t="s">
        <v>634</v>
      </c>
      <c r="AD1" s="11" t="s">
        <v>184</v>
      </c>
      <c r="AE1" s="2" t="s">
        <v>171</v>
      </c>
      <c r="AF1" s="2" t="s">
        <v>172</v>
      </c>
      <c r="AG1" s="11" t="s">
        <v>632</v>
      </c>
      <c r="AH1" s="2" t="s">
        <v>122</v>
      </c>
      <c r="AI1" s="2" t="s">
        <v>123</v>
      </c>
      <c r="AJ1" s="2" t="s">
        <v>124</v>
      </c>
      <c r="AK1" s="2" t="s">
        <v>125</v>
      </c>
      <c r="AL1" s="2" t="s">
        <v>126</v>
      </c>
      <c r="AM1" s="2" t="s">
        <v>127</v>
      </c>
      <c r="AN1" s="2" t="s">
        <v>128</v>
      </c>
      <c r="AO1" s="2" t="s">
        <v>129</v>
      </c>
      <c r="AP1" s="2" t="s">
        <v>130</v>
      </c>
      <c r="AQ1" s="2" t="s">
        <v>131</v>
      </c>
      <c r="AR1" s="2" t="s">
        <v>132</v>
      </c>
      <c r="AS1" s="2" t="s">
        <v>133</v>
      </c>
      <c r="AT1" s="2" t="s">
        <v>134</v>
      </c>
      <c r="AU1" s="2" t="s">
        <v>135</v>
      </c>
      <c r="AV1" s="2" t="s">
        <v>136</v>
      </c>
      <c r="AW1" s="2" t="s">
        <v>137</v>
      </c>
      <c r="AX1" s="2" t="s">
        <v>138</v>
      </c>
      <c r="AY1" s="2" t="s">
        <v>139</v>
      </c>
      <c r="AZ1" s="2" t="s">
        <v>140</v>
      </c>
      <c r="BA1" s="2" t="s">
        <v>141</v>
      </c>
      <c r="BB1" s="2" t="s">
        <v>142</v>
      </c>
      <c r="BC1" s="2" t="s">
        <v>143</v>
      </c>
      <c r="BD1" s="2" t="s">
        <v>144</v>
      </c>
      <c r="BE1" s="2" t="s">
        <v>145</v>
      </c>
      <c r="BF1" s="2" t="s">
        <v>146</v>
      </c>
      <c r="BG1" s="2" t="s">
        <v>147</v>
      </c>
      <c r="BH1" s="2" t="s">
        <v>148</v>
      </c>
      <c r="BI1" s="2" t="s">
        <v>149</v>
      </c>
      <c r="BJ1" s="2" t="s">
        <v>150</v>
      </c>
      <c r="BK1" s="2" t="s">
        <v>151</v>
      </c>
      <c r="BL1" s="2" t="s">
        <v>152</v>
      </c>
      <c r="BM1" s="2" t="s">
        <v>153</v>
      </c>
      <c r="BN1" s="2" t="s">
        <v>154</v>
      </c>
      <c r="BO1" s="2" t="s">
        <v>155</v>
      </c>
      <c r="BP1" s="2" t="s">
        <v>156</v>
      </c>
      <c r="BQ1" s="2" t="s">
        <v>157</v>
      </c>
      <c r="BR1" s="2" t="s">
        <v>159</v>
      </c>
      <c r="BS1" s="2" t="s">
        <v>160</v>
      </c>
      <c r="BT1" s="2" t="s">
        <v>161</v>
      </c>
      <c r="BU1" s="2" t="s">
        <v>162</v>
      </c>
      <c r="BV1" s="2" t="s">
        <v>163</v>
      </c>
      <c r="BW1" s="2" t="s">
        <v>164</v>
      </c>
      <c r="BX1" s="2" t="s">
        <v>165</v>
      </c>
      <c r="BY1" s="2" t="s">
        <v>166</v>
      </c>
      <c r="BZ1" s="2" t="s">
        <v>167</v>
      </c>
      <c r="CA1" s="2" t="s">
        <v>168</v>
      </c>
      <c r="CC1" s="12" t="s">
        <v>631</v>
      </c>
    </row>
    <row r="2" spans="1:81" x14ac:dyDescent="0.2">
      <c r="A2" s="5" t="s">
        <v>43</v>
      </c>
      <c r="B2" s="2" t="s">
        <v>43</v>
      </c>
      <c r="D2" s="2" t="s">
        <v>102</v>
      </c>
      <c r="E2" s="2" t="s">
        <v>102</v>
      </c>
      <c r="F2" s="2">
        <v>34.520000000000003</v>
      </c>
      <c r="G2" s="2">
        <v>9</v>
      </c>
      <c r="H2" s="2">
        <v>4</v>
      </c>
      <c r="I2" s="13">
        <v>5738</v>
      </c>
      <c r="J2" s="2">
        <v>365</v>
      </c>
      <c r="K2" s="2">
        <v>758</v>
      </c>
      <c r="L2" s="2">
        <v>603</v>
      </c>
      <c r="M2" s="13">
        <v>1492</v>
      </c>
      <c r="N2" s="2">
        <v>869</v>
      </c>
      <c r="O2" s="2">
        <v>736</v>
      </c>
      <c r="P2" s="2">
        <v>492</v>
      </c>
      <c r="Q2" s="2">
        <f t="shared" ref="Q2:Q33" si="0">SUM(L2:P2)</f>
        <v>4192</v>
      </c>
      <c r="R2" s="2">
        <v>221</v>
      </c>
      <c r="S2" s="2">
        <v>145</v>
      </c>
      <c r="T2" s="2">
        <v>57</v>
      </c>
      <c r="U2" s="2">
        <f t="shared" ref="U2:U33" si="1">SUM(R2:T2)</f>
        <v>423</v>
      </c>
      <c r="V2" s="2">
        <f t="shared" ref="V2:V33" si="2">J2+K2</f>
        <v>1123</v>
      </c>
      <c r="W2" s="11">
        <f t="shared" ref="W2:W33" si="3">V2/I2</f>
        <v>0.19571279191355873</v>
      </c>
      <c r="X2" s="11">
        <f t="shared" ref="X2:X33" si="4">(L2+M2+N2+O2+P2)/I2</f>
        <v>0.73056814220982924</v>
      </c>
      <c r="Y2" s="11">
        <f t="shared" ref="Y2:Y33" si="5">(R2+S2+T2)/I2</f>
        <v>7.3719065876612061E-2</v>
      </c>
      <c r="Z2" s="12">
        <f t="shared" ref="Z2:Z20" si="6">V2/H2</f>
        <v>280.75</v>
      </c>
      <c r="AA2" s="12">
        <f t="shared" ref="AA2:AA33" si="7">V2/G2</f>
        <v>124.77777777777777</v>
      </c>
      <c r="AB2" s="12">
        <f t="shared" ref="AB2:AB33" si="8">I2/G2</f>
        <v>637.55555555555554</v>
      </c>
      <c r="AC2" s="12">
        <f t="shared" ref="AC2:AC33" si="9">I2/F2</f>
        <v>166.22247972190033</v>
      </c>
      <c r="AD2" s="11">
        <f t="shared" ref="AD2:AD33" si="10">H2/G2</f>
        <v>0.44444444444444442</v>
      </c>
      <c r="AE2" s="12">
        <v>1095</v>
      </c>
      <c r="AF2" s="2">
        <v>1192</v>
      </c>
      <c r="AG2" s="11">
        <f t="shared" ref="AG2:AG33" si="11">AE2/(AE2+AF2)</f>
        <v>0.47879317883690425</v>
      </c>
      <c r="AH2" s="2">
        <v>1</v>
      </c>
      <c r="AI2" s="2">
        <v>0</v>
      </c>
      <c r="AJ2" s="2">
        <v>3</v>
      </c>
      <c r="AK2" s="2">
        <v>3</v>
      </c>
      <c r="AL2" s="2">
        <v>0</v>
      </c>
      <c r="AM2" s="2">
        <v>0</v>
      </c>
      <c r="AN2" s="2">
        <v>1</v>
      </c>
      <c r="AO2" s="2">
        <v>0</v>
      </c>
      <c r="AP2" s="2">
        <v>0</v>
      </c>
      <c r="AQ2" s="2">
        <v>0</v>
      </c>
      <c r="AR2" s="2">
        <v>1</v>
      </c>
      <c r="AS2" s="2">
        <v>3</v>
      </c>
      <c r="AT2" s="2">
        <v>1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2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1</v>
      </c>
      <c r="BP2" s="2">
        <v>1</v>
      </c>
      <c r="BQ2" s="2">
        <v>2</v>
      </c>
      <c r="BR2" s="2">
        <v>1</v>
      </c>
      <c r="BS2" s="2">
        <v>3</v>
      </c>
      <c r="BT2" s="2">
        <v>0</v>
      </c>
      <c r="BU2" s="2">
        <v>0</v>
      </c>
      <c r="BV2" s="2">
        <v>0</v>
      </c>
      <c r="BW2" s="2">
        <v>1</v>
      </c>
      <c r="BX2" s="2">
        <v>1</v>
      </c>
      <c r="BY2" s="2">
        <v>1</v>
      </c>
      <c r="BZ2" s="2">
        <v>0</v>
      </c>
      <c r="CA2" s="2">
        <v>0</v>
      </c>
      <c r="CC2" s="12">
        <f t="shared" ref="CC2:CC33" si="12">(I2-V2)/H2</f>
        <v>1153.75</v>
      </c>
    </row>
    <row r="3" spans="1:81" x14ac:dyDescent="0.2">
      <c r="A3" s="5" t="s">
        <v>1</v>
      </c>
      <c r="B3" s="2" t="s">
        <v>1</v>
      </c>
      <c r="D3" s="2" t="s">
        <v>62</v>
      </c>
      <c r="E3" s="2" t="s">
        <v>62</v>
      </c>
      <c r="F3" s="2">
        <v>189.75</v>
      </c>
      <c r="G3" s="2">
        <v>7</v>
      </c>
      <c r="H3" s="2">
        <v>5</v>
      </c>
      <c r="I3" s="2">
        <v>2223</v>
      </c>
      <c r="J3" s="2">
        <v>224</v>
      </c>
      <c r="K3" s="2">
        <v>344</v>
      </c>
      <c r="L3" s="2">
        <v>120</v>
      </c>
      <c r="M3" s="2">
        <v>278</v>
      </c>
      <c r="N3" s="2">
        <v>435</v>
      </c>
      <c r="O3" s="2">
        <v>323</v>
      </c>
      <c r="P3" s="2">
        <v>272</v>
      </c>
      <c r="Q3" s="2">
        <f t="shared" si="0"/>
        <v>1428</v>
      </c>
      <c r="R3" s="2">
        <v>153</v>
      </c>
      <c r="S3" s="2">
        <v>47</v>
      </c>
      <c r="T3" s="2">
        <v>27</v>
      </c>
      <c r="U3" s="2">
        <f t="shared" si="1"/>
        <v>227</v>
      </c>
      <c r="V3" s="2">
        <f t="shared" si="2"/>
        <v>568</v>
      </c>
      <c r="W3" s="11">
        <f t="shared" si="3"/>
        <v>0.25551057130004501</v>
      </c>
      <c r="X3" s="11">
        <f t="shared" si="4"/>
        <v>0.64237516869095812</v>
      </c>
      <c r="Y3" s="11">
        <f t="shared" si="5"/>
        <v>0.10211426000899686</v>
      </c>
      <c r="Z3" s="12">
        <f t="shared" si="6"/>
        <v>113.6</v>
      </c>
      <c r="AA3" s="12">
        <f t="shared" si="7"/>
        <v>81.142857142857139</v>
      </c>
      <c r="AB3" s="12">
        <f t="shared" si="8"/>
        <v>317.57142857142856</v>
      </c>
      <c r="AC3" s="12">
        <f t="shared" si="9"/>
        <v>11.715415019762846</v>
      </c>
      <c r="AD3" s="11">
        <f t="shared" si="10"/>
        <v>0.7142857142857143</v>
      </c>
      <c r="AE3" s="2">
        <v>701</v>
      </c>
      <c r="AF3" s="2">
        <v>133</v>
      </c>
      <c r="AG3" s="11">
        <f t="shared" si="11"/>
        <v>0.84052757793764987</v>
      </c>
      <c r="AH3" s="2">
        <v>4</v>
      </c>
      <c r="AI3" s="2">
        <v>2</v>
      </c>
      <c r="AJ3" s="2">
        <v>1</v>
      </c>
      <c r="AK3" s="2">
        <v>3</v>
      </c>
      <c r="AL3" s="2">
        <v>0</v>
      </c>
      <c r="AM3" s="2">
        <v>3</v>
      </c>
      <c r="AN3" s="2">
        <v>2</v>
      </c>
      <c r="AO3" s="2">
        <v>0</v>
      </c>
      <c r="AP3" s="2">
        <v>0</v>
      </c>
      <c r="AQ3" s="2">
        <v>1</v>
      </c>
      <c r="AR3" s="2">
        <v>1</v>
      </c>
      <c r="AS3" s="2">
        <v>4</v>
      </c>
      <c r="AT3" s="2">
        <v>0</v>
      </c>
      <c r="AU3" s="2">
        <v>1</v>
      </c>
      <c r="AV3" s="2">
        <v>2</v>
      </c>
      <c r="AW3" s="2">
        <v>0</v>
      </c>
      <c r="AX3" s="2">
        <v>0</v>
      </c>
      <c r="AY3" s="2">
        <v>1</v>
      </c>
      <c r="AZ3" s="2">
        <v>4</v>
      </c>
      <c r="BA3" s="2">
        <v>1</v>
      </c>
      <c r="BB3" s="2">
        <v>1</v>
      </c>
      <c r="BC3" s="2">
        <v>0</v>
      </c>
      <c r="BD3" s="2">
        <v>1</v>
      </c>
      <c r="BE3" s="2">
        <v>0</v>
      </c>
      <c r="BF3" s="2">
        <v>1</v>
      </c>
      <c r="BG3" s="2">
        <v>1</v>
      </c>
      <c r="BH3" s="2">
        <v>0</v>
      </c>
      <c r="BI3" s="2">
        <v>0</v>
      </c>
      <c r="BJ3" s="2">
        <v>0</v>
      </c>
      <c r="BK3" s="2">
        <v>3</v>
      </c>
      <c r="BL3" s="2">
        <v>0</v>
      </c>
      <c r="BM3" s="2">
        <v>0</v>
      </c>
      <c r="BN3" s="2">
        <v>1</v>
      </c>
      <c r="BO3" s="2">
        <v>3</v>
      </c>
      <c r="BP3" s="2">
        <v>4</v>
      </c>
      <c r="BQ3" s="2">
        <v>3</v>
      </c>
      <c r="BR3" s="2">
        <v>3</v>
      </c>
      <c r="BS3" s="2">
        <v>4</v>
      </c>
      <c r="BT3" s="2">
        <v>2</v>
      </c>
      <c r="BU3" s="2">
        <v>0</v>
      </c>
      <c r="BV3" s="2">
        <v>1</v>
      </c>
      <c r="BW3" s="2">
        <v>0</v>
      </c>
      <c r="BX3" s="2">
        <v>1</v>
      </c>
      <c r="BY3" s="2">
        <v>4</v>
      </c>
      <c r="BZ3" s="2">
        <v>3</v>
      </c>
      <c r="CA3" s="2">
        <v>1</v>
      </c>
      <c r="CC3" s="12">
        <f t="shared" si="12"/>
        <v>331</v>
      </c>
    </row>
    <row r="4" spans="1:81" x14ac:dyDescent="0.2">
      <c r="A4" s="5" t="s">
        <v>8</v>
      </c>
      <c r="B4" s="2" t="s">
        <v>8</v>
      </c>
      <c r="D4" s="2" t="s">
        <v>69</v>
      </c>
      <c r="E4" s="2" t="s">
        <v>69</v>
      </c>
      <c r="F4" s="2">
        <v>13</v>
      </c>
      <c r="G4" s="2">
        <v>7</v>
      </c>
      <c r="H4" s="2">
        <v>3</v>
      </c>
      <c r="I4" s="2">
        <v>13753</v>
      </c>
      <c r="J4" s="2">
        <v>375</v>
      </c>
      <c r="K4" s="2">
        <v>344</v>
      </c>
      <c r="L4" s="2">
        <v>1895</v>
      </c>
      <c r="M4" s="2">
        <v>5960</v>
      </c>
      <c r="N4" s="2">
        <v>1848</v>
      </c>
      <c r="O4" s="2">
        <v>1126</v>
      </c>
      <c r="P4" s="2">
        <v>968</v>
      </c>
      <c r="Q4" s="2">
        <f t="shared" si="0"/>
        <v>11797</v>
      </c>
      <c r="R4" s="2">
        <v>505</v>
      </c>
      <c r="S4" s="2">
        <v>369</v>
      </c>
      <c r="T4" s="2">
        <v>363</v>
      </c>
      <c r="U4" s="2">
        <f t="shared" si="1"/>
        <v>1237</v>
      </c>
      <c r="V4" s="2">
        <f t="shared" si="2"/>
        <v>719</v>
      </c>
      <c r="W4" s="11">
        <f t="shared" si="3"/>
        <v>5.2279502653966407E-2</v>
      </c>
      <c r="X4" s="11">
        <f t="shared" si="4"/>
        <v>0.85777648513051696</v>
      </c>
      <c r="Y4" s="11">
        <f t="shared" si="5"/>
        <v>8.9944012215516608E-2</v>
      </c>
      <c r="Z4" s="12">
        <f t="shared" si="6"/>
        <v>239.66666666666666</v>
      </c>
      <c r="AA4" s="12">
        <f t="shared" si="7"/>
        <v>102.71428571428571</v>
      </c>
      <c r="AB4" s="12">
        <f t="shared" si="8"/>
        <v>1964.7142857142858</v>
      </c>
      <c r="AC4" s="12">
        <f t="shared" si="9"/>
        <v>1057.9230769230769</v>
      </c>
      <c r="AD4" s="11">
        <f t="shared" si="10"/>
        <v>0.42857142857142855</v>
      </c>
      <c r="AE4" s="2">
        <v>2918</v>
      </c>
      <c r="AF4" s="2">
        <v>5300</v>
      </c>
      <c r="AG4" s="11">
        <f t="shared" si="11"/>
        <v>0.35507422730591387</v>
      </c>
      <c r="AH4" s="2">
        <v>1</v>
      </c>
      <c r="AI4" s="2">
        <v>0</v>
      </c>
      <c r="AJ4" s="2">
        <v>1</v>
      </c>
      <c r="AK4" s="2">
        <v>2</v>
      </c>
      <c r="AL4" s="2">
        <v>0</v>
      </c>
      <c r="AM4" s="2">
        <v>0</v>
      </c>
      <c r="AN4" s="2">
        <v>1</v>
      </c>
      <c r="AO4" s="2">
        <v>0</v>
      </c>
      <c r="AP4" s="2">
        <v>0</v>
      </c>
      <c r="AQ4" s="2">
        <v>0</v>
      </c>
      <c r="AR4" s="2">
        <v>0</v>
      </c>
      <c r="AS4" s="2">
        <v>2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3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2</v>
      </c>
      <c r="BQ4" s="2">
        <v>3</v>
      </c>
      <c r="BR4" s="2">
        <v>0</v>
      </c>
      <c r="BS4" s="2">
        <v>2</v>
      </c>
      <c r="BT4" s="2">
        <v>0</v>
      </c>
      <c r="BU4" s="2">
        <v>0</v>
      </c>
      <c r="BV4" s="2">
        <v>0</v>
      </c>
      <c r="BW4" s="2">
        <v>1</v>
      </c>
      <c r="BX4" s="2">
        <v>2</v>
      </c>
      <c r="BY4" s="2">
        <v>0</v>
      </c>
      <c r="BZ4" s="2">
        <v>1</v>
      </c>
      <c r="CA4" s="2">
        <v>0</v>
      </c>
      <c r="CC4" s="12">
        <f t="shared" si="12"/>
        <v>4344.666666666667</v>
      </c>
    </row>
    <row r="5" spans="1:81" x14ac:dyDescent="0.2">
      <c r="A5" s="5" t="s">
        <v>7</v>
      </c>
      <c r="B5" s="2" t="s">
        <v>7</v>
      </c>
      <c r="C5" s="2" t="s">
        <v>7</v>
      </c>
      <c r="D5" s="2" t="s">
        <v>68</v>
      </c>
      <c r="E5" s="2" t="s">
        <v>68</v>
      </c>
      <c r="F5" s="2">
        <v>27.53</v>
      </c>
      <c r="G5" s="2">
        <v>7</v>
      </c>
      <c r="H5" s="2">
        <v>5</v>
      </c>
      <c r="I5" s="2">
        <v>8725</v>
      </c>
      <c r="J5" s="2">
        <v>387</v>
      </c>
      <c r="K5" s="2">
        <v>371</v>
      </c>
      <c r="L5" s="2">
        <v>917</v>
      </c>
      <c r="M5" s="2">
        <v>3152</v>
      </c>
      <c r="N5" s="2">
        <v>1321</v>
      </c>
      <c r="O5" s="2">
        <v>928</v>
      </c>
      <c r="P5" s="2">
        <v>730</v>
      </c>
      <c r="Q5" s="2">
        <f t="shared" si="0"/>
        <v>7048</v>
      </c>
      <c r="R5" s="2">
        <v>461</v>
      </c>
      <c r="S5" s="2">
        <v>288</v>
      </c>
      <c r="T5" s="2">
        <v>170</v>
      </c>
      <c r="U5" s="2">
        <f t="shared" si="1"/>
        <v>919</v>
      </c>
      <c r="V5" s="2">
        <f t="shared" si="2"/>
        <v>758</v>
      </c>
      <c r="W5" s="11">
        <f t="shared" si="3"/>
        <v>8.6876790830945558E-2</v>
      </c>
      <c r="X5" s="11">
        <f t="shared" si="4"/>
        <v>0.80779369627507158</v>
      </c>
      <c r="Y5" s="11">
        <f t="shared" si="5"/>
        <v>0.1053295128939828</v>
      </c>
      <c r="Z5" s="12">
        <f t="shared" si="6"/>
        <v>151.6</v>
      </c>
      <c r="AA5" s="12">
        <f t="shared" si="7"/>
        <v>108.28571428571429</v>
      </c>
      <c r="AB5" s="12">
        <f t="shared" si="8"/>
        <v>1246.4285714285713</v>
      </c>
      <c r="AC5" s="12">
        <f t="shared" si="9"/>
        <v>316.92698873955686</v>
      </c>
      <c r="AD5" s="11">
        <f t="shared" si="10"/>
        <v>0.7142857142857143</v>
      </c>
      <c r="AE5" s="2">
        <v>684</v>
      </c>
      <c r="AF5" s="2">
        <v>4120</v>
      </c>
      <c r="AG5" s="11">
        <f t="shared" si="11"/>
        <v>0.14238134887593673</v>
      </c>
      <c r="AH5" s="2">
        <v>2</v>
      </c>
      <c r="AI5" s="2">
        <v>0</v>
      </c>
      <c r="AJ5" s="2">
        <v>1</v>
      </c>
      <c r="AK5" s="2">
        <v>2</v>
      </c>
      <c r="AL5" s="2">
        <v>0</v>
      </c>
      <c r="AM5" s="2">
        <v>0</v>
      </c>
      <c r="AN5" s="2">
        <v>2</v>
      </c>
      <c r="AO5" s="2">
        <v>0</v>
      </c>
      <c r="AP5" s="2">
        <v>0</v>
      </c>
      <c r="AQ5" s="2">
        <v>0</v>
      </c>
      <c r="AR5" s="2">
        <v>0</v>
      </c>
      <c r="AS5" s="2">
        <v>2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2</v>
      </c>
      <c r="AZ5" s="2">
        <v>1</v>
      </c>
      <c r="BA5" s="2">
        <v>0</v>
      </c>
      <c r="BB5" s="2">
        <v>2</v>
      </c>
      <c r="BC5" s="2">
        <v>0</v>
      </c>
      <c r="BD5" s="2">
        <v>0</v>
      </c>
      <c r="BE5" s="2">
        <v>0</v>
      </c>
      <c r="BF5" s="2">
        <v>2</v>
      </c>
      <c r="BG5" s="2">
        <v>1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1</v>
      </c>
      <c r="BP5" s="2">
        <v>2</v>
      </c>
      <c r="BQ5" s="2">
        <v>3</v>
      </c>
      <c r="BR5" s="2">
        <v>0</v>
      </c>
      <c r="BS5" s="2">
        <v>2</v>
      </c>
      <c r="BT5" s="2">
        <v>0</v>
      </c>
      <c r="BU5" s="2">
        <v>0</v>
      </c>
      <c r="BV5" s="2">
        <v>2</v>
      </c>
      <c r="BW5" s="2">
        <v>1</v>
      </c>
      <c r="BX5" s="2">
        <v>2</v>
      </c>
      <c r="BY5" s="2">
        <v>1</v>
      </c>
      <c r="BZ5" s="2">
        <v>1</v>
      </c>
      <c r="CA5" s="2">
        <v>1</v>
      </c>
      <c r="CC5" s="12">
        <f t="shared" si="12"/>
        <v>1593.4</v>
      </c>
    </row>
    <row r="6" spans="1:81" x14ac:dyDescent="0.2">
      <c r="A6" s="5" t="s">
        <v>17</v>
      </c>
      <c r="B6" s="2" t="s">
        <v>17</v>
      </c>
      <c r="D6" s="2" t="s">
        <v>78</v>
      </c>
      <c r="E6" s="2" t="s">
        <v>78</v>
      </c>
      <c r="F6" s="2">
        <v>82</v>
      </c>
      <c r="G6" s="2">
        <v>6</v>
      </c>
      <c r="H6" s="2">
        <v>1</v>
      </c>
      <c r="I6" s="2">
        <v>2008</v>
      </c>
      <c r="J6" s="2">
        <v>161</v>
      </c>
      <c r="K6" s="2">
        <v>249</v>
      </c>
      <c r="L6" s="2">
        <v>152</v>
      </c>
      <c r="M6" s="2">
        <v>398</v>
      </c>
      <c r="N6" s="2">
        <v>332</v>
      </c>
      <c r="O6" s="2">
        <v>305</v>
      </c>
      <c r="P6" s="2">
        <v>236</v>
      </c>
      <c r="Q6" s="2">
        <f t="shared" si="0"/>
        <v>1423</v>
      </c>
      <c r="R6" s="2">
        <v>94</v>
      </c>
      <c r="S6" s="2">
        <v>55</v>
      </c>
      <c r="T6" s="2">
        <v>26</v>
      </c>
      <c r="U6" s="2">
        <f t="shared" si="1"/>
        <v>175</v>
      </c>
      <c r="V6" s="2">
        <f t="shared" si="2"/>
        <v>410</v>
      </c>
      <c r="W6" s="11">
        <f t="shared" si="3"/>
        <v>0.20418326693227093</v>
      </c>
      <c r="X6" s="11">
        <f t="shared" si="4"/>
        <v>0.70866533864541836</v>
      </c>
      <c r="Y6" s="11">
        <f t="shared" si="5"/>
        <v>8.7151394422310763E-2</v>
      </c>
      <c r="Z6" s="12">
        <f t="shared" si="6"/>
        <v>410</v>
      </c>
      <c r="AA6" s="12">
        <f t="shared" si="7"/>
        <v>68.333333333333329</v>
      </c>
      <c r="AB6" s="12">
        <f t="shared" si="8"/>
        <v>334.66666666666669</v>
      </c>
      <c r="AC6" s="12">
        <f t="shared" si="9"/>
        <v>24.487804878048781</v>
      </c>
      <c r="AD6" s="11">
        <f t="shared" si="10"/>
        <v>0.16666666666666666</v>
      </c>
      <c r="AE6" s="2">
        <v>532</v>
      </c>
      <c r="AF6" s="2">
        <v>214</v>
      </c>
      <c r="AG6" s="11">
        <f t="shared" si="11"/>
        <v>0.71313672922252014</v>
      </c>
      <c r="AH6" s="2">
        <v>1</v>
      </c>
      <c r="AI6" s="2">
        <v>0</v>
      </c>
      <c r="AJ6" s="2">
        <v>1</v>
      </c>
      <c r="AK6" s="2">
        <v>1</v>
      </c>
      <c r="AL6" s="2">
        <v>0</v>
      </c>
      <c r="AM6" s="2">
        <v>0</v>
      </c>
      <c r="AN6" s="2">
        <v>1</v>
      </c>
      <c r="AO6" s="2">
        <v>0</v>
      </c>
      <c r="AP6" s="2">
        <v>0</v>
      </c>
      <c r="AQ6" s="2">
        <v>0</v>
      </c>
      <c r="AR6" s="2">
        <v>0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1</v>
      </c>
      <c r="AZ6" s="2">
        <v>1</v>
      </c>
      <c r="BA6" s="2">
        <v>0</v>
      </c>
      <c r="BB6" s="2">
        <v>0</v>
      </c>
      <c r="BC6" s="2">
        <v>1</v>
      </c>
      <c r="BD6" s="2">
        <v>0</v>
      </c>
      <c r="BE6" s="2">
        <v>0</v>
      </c>
      <c r="BF6" s="2">
        <v>1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1</v>
      </c>
      <c r="BO6" s="2">
        <v>0</v>
      </c>
      <c r="BP6" s="2">
        <v>1</v>
      </c>
      <c r="BQ6" s="2">
        <v>1</v>
      </c>
      <c r="BR6" s="2">
        <v>1</v>
      </c>
      <c r="BS6" s="2">
        <v>1</v>
      </c>
      <c r="BT6" s="2">
        <v>0</v>
      </c>
      <c r="BU6" s="2">
        <v>0</v>
      </c>
      <c r="BV6" s="2">
        <v>1</v>
      </c>
      <c r="BW6" s="2">
        <v>0</v>
      </c>
      <c r="BX6" s="2">
        <v>1</v>
      </c>
      <c r="BY6" s="2">
        <v>0</v>
      </c>
      <c r="BZ6" s="2">
        <v>1</v>
      </c>
      <c r="CA6" s="2">
        <v>0</v>
      </c>
      <c r="CC6" s="12">
        <f t="shared" si="12"/>
        <v>1598</v>
      </c>
    </row>
    <row r="7" spans="1:81" x14ac:dyDescent="0.2">
      <c r="A7" s="5" t="s">
        <v>47</v>
      </c>
      <c r="B7" s="2" t="s">
        <v>47</v>
      </c>
      <c r="D7" s="2" t="s">
        <v>106</v>
      </c>
      <c r="E7" s="2" t="s">
        <v>106</v>
      </c>
      <c r="F7" s="2">
        <v>58.9</v>
      </c>
      <c r="G7" s="2">
        <v>6</v>
      </c>
      <c r="H7" s="2">
        <v>3</v>
      </c>
      <c r="I7" s="13">
        <v>1574</v>
      </c>
      <c r="J7" s="2">
        <v>95</v>
      </c>
      <c r="K7" s="2">
        <v>355</v>
      </c>
      <c r="L7" s="2">
        <v>65</v>
      </c>
      <c r="M7" s="2">
        <v>61</v>
      </c>
      <c r="N7" s="2">
        <v>190</v>
      </c>
      <c r="O7" s="2">
        <v>277</v>
      </c>
      <c r="P7" s="2">
        <v>263</v>
      </c>
      <c r="Q7" s="2">
        <f t="shared" si="0"/>
        <v>856</v>
      </c>
      <c r="R7" s="2">
        <v>135</v>
      </c>
      <c r="S7" s="2">
        <v>87</v>
      </c>
      <c r="T7" s="2">
        <v>46</v>
      </c>
      <c r="U7" s="2">
        <f t="shared" si="1"/>
        <v>268</v>
      </c>
      <c r="V7" s="2">
        <f t="shared" si="2"/>
        <v>450</v>
      </c>
      <c r="W7" s="11">
        <f t="shared" si="3"/>
        <v>0.28589580686149935</v>
      </c>
      <c r="X7" s="11">
        <f t="shared" si="4"/>
        <v>0.54383735705209657</v>
      </c>
      <c r="Y7" s="11">
        <f t="shared" si="5"/>
        <v>0.17026683608640406</v>
      </c>
      <c r="Z7" s="12">
        <f t="shared" si="6"/>
        <v>150</v>
      </c>
      <c r="AA7" s="12">
        <f t="shared" si="7"/>
        <v>75</v>
      </c>
      <c r="AB7" s="12">
        <f t="shared" si="8"/>
        <v>262.33333333333331</v>
      </c>
      <c r="AC7" s="12">
        <f t="shared" si="9"/>
        <v>26.723259762308999</v>
      </c>
      <c r="AD7" s="11">
        <f t="shared" si="10"/>
        <v>0.5</v>
      </c>
      <c r="AE7" s="12">
        <v>529</v>
      </c>
      <c r="AF7" s="2">
        <v>39</v>
      </c>
      <c r="AG7" s="11">
        <f t="shared" si="11"/>
        <v>0.93133802816901412</v>
      </c>
      <c r="AH7" s="2">
        <v>1</v>
      </c>
      <c r="AI7" s="2">
        <v>0</v>
      </c>
      <c r="AJ7" s="2">
        <v>0</v>
      </c>
      <c r="AK7" s="2">
        <v>3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1</v>
      </c>
      <c r="AS7" s="2">
        <v>2</v>
      </c>
      <c r="AT7" s="2">
        <v>0</v>
      </c>
      <c r="AU7" s="2">
        <v>0</v>
      </c>
      <c r="AV7" s="2">
        <v>0</v>
      </c>
      <c r="AW7" s="2">
        <v>1</v>
      </c>
      <c r="AX7" s="2">
        <v>0</v>
      </c>
      <c r="AY7" s="2">
        <v>1</v>
      </c>
      <c r="AZ7" s="2">
        <v>2</v>
      </c>
      <c r="BA7" s="2">
        <v>1</v>
      </c>
      <c r="BB7" s="2">
        <v>1</v>
      </c>
      <c r="BC7" s="2">
        <v>0</v>
      </c>
      <c r="BD7" s="2">
        <v>0</v>
      </c>
      <c r="BE7" s="2">
        <v>0</v>
      </c>
      <c r="BF7" s="2">
        <v>1</v>
      </c>
      <c r="BG7" s="2">
        <v>1</v>
      </c>
      <c r="BH7" s="2">
        <v>0</v>
      </c>
      <c r="BI7" s="2">
        <v>0</v>
      </c>
      <c r="BJ7" s="2">
        <v>0</v>
      </c>
      <c r="BK7" s="2">
        <v>1</v>
      </c>
      <c r="BL7" s="2">
        <v>0</v>
      </c>
      <c r="BM7" s="2">
        <v>0</v>
      </c>
      <c r="BN7" s="2">
        <v>0</v>
      </c>
      <c r="BO7" s="2">
        <v>1</v>
      </c>
      <c r="BP7" s="2">
        <v>0</v>
      </c>
      <c r="BQ7" s="2">
        <v>2</v>
      </c>
      <c r="BR7" s="2">
        <v>0</v>
      </c>
      <c r="BS7" s="2">
        <v>1</v>
      </c>
      <c r="BT7" s="2">
        <v>0</v>
      </c>
      <c r="BU7" s="2">
        <v>0</v>
      </c>
      <c r="BV7" s="2">
        <v>2</v>
      </c>
      <c r="BW7" s="2">
        <v>0</v>
      </c>
      <c r="BX7" s="2">
        <v>1</v>
      </c>
      <c r="BY7" s="2">
        <v>2</v>
      </c>
      <c r="BZ7" s="2">
        <v>0</v>
      </c>
      <c r="CA7" s="2">
        <v>1</v>
      </c>
      <c r="CC7" s="12">
        <f t="shared" si="12"/>
        <v>374.66666666666669</v>
      </c>
    </row>
    <row r="8" spans="1:81" x14ac:dyDescent="0.2">
      <c r="A8" s="5" t="s">
        <v>21</v>
      </c>
      <c r="B8" s="2" t="s">
        <v>21</v>
      </c>
      <c r="D8" s="2" t="s">
        <v>82</v>
      </c>
      <c r="E8" s="2" t="s">
        <v>82</v>
      </c>
      <c r="F8" s="2">
        <v>107.2</v>
      </c>
      <c r="G8" s="2">
        <v>6</v>
      </c>
      <c r="H8" s="2">
        <v>4</v>
      </c>
      <c r="I8" s="13">
        <v>4985</v>
      </c>
      <c r="J8" s="2">
        <v>287</v>
      </c>
      <c r="K8" s="2">
        <v>315</v>
      </c>
      <c r="L8" s="2">
        <v>487</v>
      </c>
      <c r="M8" s="13">
        <v>1695</v>
      </c>
      <c r="N8" s="2">
        <v>872</v>
      </c>
      <c r="O8" s="2">
        <v>596</v>
      </c>
      <c r="P8" s="2">
        <v>440</v>
      </c>
      <c r="Q8" s="2">
        <f t="shared" si="0"/>
        <v>4090</v>
      </c>
      <c r="R8" s="2">
        <v>172</v>
      </c>
      <c r="S8" s="2">
        <v>90</v>
      </c>
      <c r="T8" s="2">
        <v>31</v>
      </c>
      <c r="U8" s="2">
        <f t="shared" si="1"/>
        <v>293</v>
      </c>
      <c r="V8" s="2">
        <f t="shared" si="2"/>
        <v>602</v>
      </c>
      <c r="W8" s="11">
        <f t="shared" si="3"/>
        <v>0.12076228686058174</v>
      </c>
      <c r="X8" s="11">
        <f t="shared" si="4"/>
        <v>0.8204613841524574</v>
      </c>
      <c r="Y8" s="11">
        <f t="shared" si="5"/>
        <v>5.8776328986960884E-2</v>
      </c>
      <c r="Z8" s="12">
        <f t="shared" si="6"/>
        <v>150.5</v>
      </c>
      <c r="AA8" s="12">
        <f t="shared" si="7"/>
        <v>100.33333333333333</v>
      </c>
      <c r="AB8" s="12">
        <f t="shared" si="8"/>
        <v>830.83333333333337</v>
      </c>
      <c r="AC8" s="12">
        <f t="shared" si="9"/>
        <v>46.501865671641788</v>
      </c>
      <c r="AD8" s="11">
        <f t="shared" si="10"/>
        <v>0.66666666666666663</v>
      </c>
      <c r="AE8" s="12">
        <v>673</v>
      </c>
      <c r="AF8" s="2">
        <v>2169</v>
      </c>
      <c r="AG8" s="11">
        <f t="shared" si="11"/>
        <v>0.23680506685432795</v>
      </c>
      <c r="AH8" s="2">
        <v>2</v>
      </c>
      <c r="AI8" s="2">
        <v>1</v>
      </c>
      <c r="AJ8" s="2">
        <v>0</v>
      </c>
      <c r="AK8" s="2">
        <v>3</v>
      </c>
      <c r="AL8" s="2">
        <v>0</v>
      </c>
      <c r="AM8" s="2">
        <v>1</v>
      </c>
      <c r="AN8" s="2">
        <v>2</v>
      </c>
      <c r="AO8" s="2">
        <v>0</v>
      </c>
      <c r="AP8" s="2">
        <v>0</v>
      </c>
      <c r="AQ8" s="2">
        <v>0</v>
      </c>
      <c r="AR8" s="2">
        <v>1</v>
      </c>
      <c r="AS8" s="2">
        <v>4</v>
      </c>
      <c r="AT8" s="2">
        <v>0</v>
      </c>
      <c r="AU8" s="2">
        <v>0</v>
      </c>
      <c r="AV8" s="2">
        <v>1</v>
      </c>
      <c r="AW8" s="2">
        <v>1</v>
      </c>
      <c r="AX8" s="2">
        <v>0</v>
      </c>
      <c r="AY8" s="2">
        <v>0</v>
      </c>
      <c r="AZ8" s="2">
        <v>3</v>
      </c>
      <c r="BA8" s="2">
        <v>2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1</v>
      </c>
      <c r="BH8" s="2">
        <v>0</v>
      </c>
      <c r="BI8" s="2">
        <v>0</v>
      </c>
      <c r="BJ8" s="2">
        <v>0</v>
      </c>
      <c r="BK8" s="2">
        <v>1</v>
      </c>
      <c r="BL8" s="2">
        <v>0</v>
      </c>
      <c r="BM8" s="2">
        <v>1</v>
      </c>
      <c r="BN8" s="2">
        <v>1</v>
      </c>
      <c r="BO8" s="2">
        <v>2</v>
      </c>
      <c r="BP8" s="2">
        <v>2</v>
      </c>
      <c r="BQ8" s="2">
        <v>3</v>
      </c>
      <c r="BR8" s="2">
        <v>1</v>
      </c>
      <c r="BS8" s="2">
        <v>4</v>
      </c>
      <c r="BT8" s="2">
        <v>2</v>
      </c>
      <c r="BU8" s="2">
        <v>0</v>
      </c>
      <c r="BV8" s="2">
        <v>0</v>
      </c>
      <c r="BW8" s="2">
        <v>0</v>
      </c>
      <c r="BX8" s="2">
        <v>1</v>
      </c>
      <c r="BY8" s="2">
        <v>2</v>
      </c>
      <c r="BZ8" s="2">
        <v>1</v>
      </c>
      <c r="CA8" s="2">
        <v>2</v>
      </c>
      <c r="CC8" s="12">
        <f t="shared" si="12"/>
        <v>1095.75</v>
      </c>
    </row>
    <row r="9" spans="1:81" x14ac:dyDescent="0.2">
      <c r="A9" s="5" t="s">
        <v>11</v>
      </c>
      <c r="B9" s="2" t="s">
        <v>11</v>
      </c>
      <c r="D9" s="2" t="s">
        <v>72</v>
      </c>
      <c r="E9" s="2" t="s">
        <v>72</v>
      </c>
      <c r="F9" s="2">
        <v>127.2</v>
      </c>
      <c r="G9" s="2">
        <v>6</v>
      </c>
      <c r="H9" s="2">
        <v>3</v>
      </c>
      <c r="I9" s="2">
        <v>5850</v>
      </c>
      <c r="J9" s="2">
        <v>392</v>
      </c>
      <c r="K9" s="2">
        <v>691</v>
      </c>
      <c r="L9" s="2">
        <v>581</v>
      </c>
      <c r="M9" s="2">
        <v>1502</v>
      </c>
      <c r="N9" s="2">
        <v>883</v>
      </c>
      <c r="O9" s="2">
        <v>725</v>
      </c>
      <c r="P9" s="2">
        <v>596</v>
      </c>
      <c r="Q9" s="2">
        <f t="shared" si="0"/>
        <v>4287</v>
      </c>
      <c r="R9" s="2">
        <v>280</v>
      </c>
      <c r="S9" s="2">
        <v>133</v>
      </c>
      <c r="T9" s="2">
        <v>67</v>
      </c>
      <c r="U9" s="2">
        <f t="shared" si="1"/>
        <v>480</v>
      </c>
      <c r="V9" s="2">
        <f t="shared" si="2"/>
        <v>1083</v>
      </c>
      <c r="W9" s="11">
        <f t="shared" si="3"/>
        <v>0.18512820512820513</v>
      </c>
      <c r="X9" s="11">
        <f t="shared" si="4"/>
        <v>0.73282051282051286</v>
      </c>
      <c r="Y9" s="11">
        <f t="shared" si="5"/>
        <v>8.2051282051282051E-2</v>
      </c>
      <c r="Z9" s="12">
        <f t="shared" si="6"/>
        <v>361</v>
      </c>
      <c r="AA9" s="12">
        <f t="shared" si="7"/>
        <v>180.5</v>
      </c>
      <c r="AB9" s="12">
        <f t="shared" si="8"/>
        <v>975</v>
      </c>
      <c r="AC9" s="12">
        <f t="shared" si="9"/>
        <v>45.990566037735846</v>
      </c>
      <c r="AD9" s="11">
        <f t="shared" si="10"/>
        <v>0.5</v>
      </c>
      <c r="AE9" s="2">
        <v>1444</v>
      </c>
      <c r="AF9" s="2">
        <v>856</v>
      </c>
      <c r="AG9" s="11">
        <f t="shared" si="11"/>
        <v>0.62782608695652176</v>
      </c>
      <c r="AH9" s="2">
        <v>2</v>
      </c>
      <c r="AI9" s="2">
        <v>0</v>
      </c>
      <c r="AJ9" s="2">
        <v>1</v>
      </c>
      <c r="AK9" s="2">
        <v>3</v>
      </c>
      <c r="AL9" s="2">
        <v>0</v>
      </c>
      <c r="AM9" s="2">
        <v>1</v>
      </c>
      <c r="AN9" s="2">
        <v>2</v>
      </c>
      <c r="AO9" s="2">
        <v>0</v>
      </c>
      <c r="AP9" s="2">
        <v>0</v>
      </c>
      <c r="AQ9" s="2">
        <v>1</v>
      </c>
      <c r="AR9" s="2">
        <v>0</v>
      </c>
      <c r="AS9" s="2">
        <v>3</v>
      </c>
      <c r="AT9" s="2">
        <v>0</v>
      </c>
      <c r="AU9" s="2">
        <v>1</v>
      </c>
      <c r="AV9" s="2">
        <v>2</v>
      </c>
      <c r="AW9" s="2">
        <v>0</v>
      </c>
      <c r="AX9" s="2">
        <v>0</v>
      </c>
      <c r="AY9" s="2">
        <v>2</v>
      </c>
      <c r="AZ9" s="2">
        <v>3</v>
      </c>
      <c r="BA9" s="2">
        <v>0</v>
      </c>
      <c r="BB9" s="2">
        <v>0</v>
      </c>
      <c r="BC9" s="2">
        <v>0</v>
      </c>
      <c r="BD9" s="2">
        <v>1</v>
      </c>
      <c r="BE9" s="2">
        <v>0</v>
      </c>
      <c r="BF9" s="2">
        <v>2</v>
      </c>
      <c r="BG9" s="2">
        <v>0</v>
      </c>
      <c r="BH9" s="2">
        <v>0</v>
      </c>
      <c r="BI9" s="2">
        <v>0</v>
      </c>
      <c r="BJ9" s="2">
        <v>0</v>
      </c>
      <c r="BK9" s="2">
        <v>1</v>
      </c>
      <c r="BL9" s="2">
        <v>0</v>
      </c>
      <c r="BM9" s="2">
        <v>0</v>
      </c>
      <c r="BN9" s="2">
        <v>2</v>
      </c>
      <c r="BO9" s="2">
        <v>1</v>
      </c>
      <c r="BP9" s="2">
        <v>3</v>
      </c>
      <c r="BQ9" s="2">
        <v>3</v>
      </c>
      <c r="BR9" s="2">
        <v>2</v>
      </c>
      <c r="BS9" s="2">
        <v>3</v>
      </c>
      <c r="BT9" s="2">
        <v>1</v>
      </c>
      <c r="BU9" s="2">
        <v>0</v>
      </c>
      <c r="BV9" s="2">
        <v>2</v>
      </c>
      <c r="BW9" s="2">
        <v>0</v>
      </c>
      <c r="BX9" s="2">
        <v>2</v>
      </c>
      <c r="BY9" s="2">
        <v>2</v>
      </c>
      <c r="BZ9" s="2">
        <v>1</v>
      </c>
      <c r="CA9" s="2">
        <v>0</v>
      </c>
      <c r="CC9" s="12">
        <f t="shared" si="12"/>
        <v>1589</v>
      </c>
    </row>
    <row r="10" spans="1:81" x14ac:dyDescent="0.2">
      <c r="A10" s="5" t="s">
        <v>27</v>
      </c>
      <c r="B10" s="2" t="s">
        <v>27</v>
      </c>
      <c r="D10" s="2" t="s">
        <v>120</v>
      </c>
      <c r="E10" s="2" t="s">
        <v>120</v>
      </c>
      <c r="F10" s="2">
        <v>32.75</v>
      </c>
      <c r="G10" s="2">
        <v>6</v>
      </c>
      <c r="H10" s="2">
        <v>3</v>
      </c>
      <c r="I10" s="13">
        <v>4966</v>
      </c>
      <c r="J10" s="2">
        <v>368</v>
      </c>
      <c r="K10" s="2">
        <v>788</v>
      </c>
      <c r="L10" s="2">
        <v>341</v>
      </c>
      <c r="M10" s="2">
        <v>889</v>
      </c>
      <c r="N10" s="2">
        <v>773</v>
      </c>
      <c r="O10" s="2">
        <v>710</v>
      </c>
      <c r="P10" s="2">
        <v>613</v>
      </c>
      <c r="Q10" s="2">
        <f t="shared" si="0"/>
        <v>3326</v>
      </c>
      <c r="R10" s="2">
        <v>279</v>
      </c>
      <c r="S10" s="2">
        <v>102</v>
      </c>
      <c r="T10" s="2">
        <v>103</v>
      </c>
      <c r="U10" s="2">
        <f t="shared" si="1"/>
        <v>484</v>
      </c>
      <c r="V10" s="2">
        <f t="shared" si="2"/>
        <v>1156</v>
      </c>
      <c r="W10" s="11">
        <f t="shared" si="3"/>
        <v>0.23278292388240032</v>
      </c>
      <c r="X10" s="11">
        <f t="shared" si="4"/>
        <v>0.66975432944019331</v>
      </c>
      <c r="Y10" s="11">
        <f t="shared" si="5"/>
        <v>9.746274667740637E-2</v>
      </c>
      <c r="Z10" s="12">
        <f t="shared" si="6"/>
        <v>385.33333333333331</v>
      </c>
      <c r="AA10" s="12">
        <f t="shared" si="7"/>
        <v>192.66666666666666</v>
      </c>
      <c r="AB10" s="12">
        <f t="shared" si="8"/>
        <v>827.66666666666663</v>
      </c>
      <c r="AC10" s="12">
        <f t="shared" si="9"/>
        <v>151.63358778625954</v>
      </c>
      <c r="AD10" s="11">
        <f t="shared" si="10"/>
        <v>0.5</v>
      </c>
      <c r="AE10" s="12">
        <v>1488</v>
      </c>
      <c r="AF10" s="2">
        <v>402</v>
      </c>
      <c r="AG10" s="11">
        <f t="shared" si="11"/>
        <v>0.78730158730158728</v>
      </c>
      <c r="AH10" s="2">
        <v>0</v>
      </c>
      <c r="AI10" s="2">
        <v>1</v>
      </c>
      <c r="AJ10" s="2">
        <v>1</v>
      </c>
      <c r="AK10" s="2">
        <v>1</v>
      </c>
      <c r="AL10" s="2">
        <v>0</v>
      </c>
      <c r="AM10" s="2">
        <v>1</v>
      </c>
      <c r="AN10" s="2">
        <v>1</v>
      </c>
      <c r="AO10" s="2">
        <v>0</v>
      </c>
      <c r="AP10" s="2">
        <v>0</v>
      </c>
      <c r="AQ10" s="2">
        <v>0</v>
      </c>
      <c r="AR10" s="2">
        <v>1</v>
      </c>
      <c r="AS10" s="2">
        <v>2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2</v>
      </c>
      <c r="AZ10" s="2">
        <v>3</v>
      </c>
      <c r="BA10" s="2">
        <v>0</v>
      </c>
      <c r="BB10" s="2">
        <v>1</v>
      </c>
      <c r="BC10" s="2">
        <v>0</v>
      </c>
      <c r="BD10" s="2">
        <v>1</v>
      </c>
      <c r="BE10" s="2">
        <v>0</v>
      </c>
      <c r="BF10" s="2">
        <v>2</v>
      </c>
      <c r="BG10" s="2">
        <v>0</v>
      </c>
      <c r="BH10" s="2">
        <v>0</v>
      </c>
      <c r="BI10" s="2">
        <v>1</v>
      </c>
      <c r="BJ10" s="2">
        <v>0</v>
      </c>
      <c r="BK10" s="2">
        <v>1</v>
      </c>
      <c r="BL10" s="2">
        <v>0</v>
      </c>
      <c r="BM10" s="2">
        <v>0</v>
      </c>
      <c r="BN10" s="2">
        <v>0</v>
      </c>
      <c r="BO10" s="2">
        <v>2</v>
      </c>
      <c r="BP10" s="2">
        <v>0</v>
      </c>
      <c r="BQ10" s="2">
        <v>2</v>
      </c>
      <c r="BR10" s="2">
        <v>1</v>
      </c>
      <c r="BS10" s="2">
        <v>1</v>
      </c>
      <c r="BT10" s="2">
        <v>0</v>
      </c>
      <c r="BU10" s="2">
        <v>0</v>
      </c>
      <c r="BV10" s="2">
        <v>3</v>
      </c>
      <c r="BW10" s="2">
        <v>0</v>
      </c>
      <c r="BX10" s="2">
        <v>1</v>
      </c>
      <c r="BY10" s="2">
        <v>2</v>
      </c>
      <c r="BZ10" s="2">
        <v>0</v>
      </c>
      <c r="CA10" s="2">
        <v>0</v>
      </c>
      <c r="CC10" s="12">
        <f t="shared" si="12"/>
        <v>1270</v>
      </c>
    </row>
    <row r="11" spans="1:81" x14ac:dyDescent="0.2">
      <c r="A11" s="5" t="s">
        <v>33</v>
      </c>
      <c r="B11" s="2" t="s">
        <v>33</v>
      </c>
      <c r="D11" s="2" t="s">
        <v>93</v>
      </c>
      <c r="E11" s="2" t="s">
        <v>93</v>
      </c>
      <c r="F11" s="2">
        <v>166.75</v>
      </c>
      <c r="G11" s="2">
        <v>5</v>
      </c>
      <c r="H11" s="2">
        <v>3</v>
      </c>
      <c r="I11" s="13">
        <v>1841</v>
      </c>
      <c r="J11" s="2">
        <v>89</v>
      </c>
      <c r="K11" s="2">
        <v>212</v>
      </c>
      <c r="L11" s="2">
        <v>91</v>
      </c>
      <c r="M11" s="2">
        <v>189</v>
      </c>
      <c r="N11" s="2">
        <v>195</v>
      </c>
      <c r="O11" s="2">
        <v>262</v>
      </c>
      <c r="P11" s="2">
        <v>284</v>
      </c>
      <c r="Q11" s="2">
        <f t="shared" si="0"/>
        <v>1021</v>
      </c>
      <c r="R11" s="2">
        <v>242</v>
      </c>
      <c r="S11" s="2">
        <v>176</v>
      </c>
      <c r="T11" s="2">
        <v>101</v>
      </c>
      <c r="U11" s="2">
        <f t="shared" si="1"/>
        <v>519</v>
      </c>
      <c r="V11" s="2">
        <f t="shared" si="2"/>
        <v>301</v>
      </c>
      <c r="W11" s="11">
        <f t="shared" si="3"/>
        <v>0.1634980988593156</v>
      </c>
      <c r="X11" s="11">
        <f t="shared" si="4"/>
        <v>0.55458989679521997</v>
      </c>
      <c r="Y11" s="11">
        <f t="shared" si="5"/>
        <v>0.28191200434546443</v>
      </c>
      <c r="Z11" s="12">
        <f t="shared" si="6"/>
        <v>100.33333333333333</v>
      </c>
      <c r="AA11" s="12">
        <f t="shared" si="7"/>
        <v>60.2</v>
      </c>
      <c r="AB11" s="12">
        <f t="shared" si="8"/>
        <v>368.2</v>
      </c>
      <c r="AC11" s="12">
        <f t="shared" si="9"/>
        <v>11.04047976011994</v>
      </c>
      <c r="AD11" s="11">
        <f t="shared" si="10"/>
        <v>0.6</v>
      </c>
      <c r="AE11" s="12">
        <v>433</v>
      </c>
      <c r="AF11" s="2">
        <v>298</v>
      </c>
      <c r="AG11" s="11">
        <f t="shared" si="11"/>
        <v>0.59233926128590975</v>
      </c>
      <c r="AH11" s="2">
        <v>2</v>
      </c>
      <c r="AI11" s="2">
        <v>1</v>
      </c>
      <c r="AJ11" s="2">
        <v>1</v>
      </c>
      <c r="AK11" s="2">
        <v>1</v>
      </c>
      <c r="AL11" s="2">
        <v>0</v>
      </c>
      <c r="AM11" s="2">
        <v>2</v>
      </c>
      <c r="AN11" s="2">
        <v>1</v>
      </c>
      <c r="AO11" s="2">
        <v>0</v>
      </c>
      <c r="AP11" s="2">
        <v>0</v>
      </c>
      <c r="AQ11" s="2">
        <v>1</v>
      </c>
      <c r="AR11" s="2">
        <v>1</v>
      </c>
      <c r="AS11" s="2">
        <v>3</v>
      </c>
      <c r="AT11" s="2">
        <v>0</v>
      </c>
      <c r="AU11" s="2">
        <v>0</v>
      </c>
      <c r="AV11" s="2">
        <v>2</v>
      </c>
      <c r="AW11" s="2">
        <v>0</v>
      </c>
      <c r="AX11" s="2">
        <v>0</v>
      </c>
      <c r="AY11" s="2">
        <v>1</v>
      </c>
      <c r="AZ11" s="2">
        <v>2</v>
      </c>
      <c r="BA11" s="2">
        <v>0</v>
      </c>
      <c r="BB11" s="2">
        <v>0</v>
      </c>
      <c r="BC11" s="2">
        <v>0</v>
      </c>
      <c r="BD11" s="2">
        <v>1</v>
      </c>
      <c r="BE11" s="2">
        <v>0</v>
      </c>
      <c r="BF11" s="2">
        <v>1</v>
      </c>
      <c r="BG11" s="2">
        <v>1</v>
      </c>
      <c r="BH11" s="2">
        <v>0</v>
      </c>
      <c r="BI11" s="2">
        <v>0</v>
      </c>
      <c r="BJ11" s="2">
        <v>0</v>
      </c>
      <c r="BK11" s="2">
        <v>1</v>
      </c>
      <c r="BL11" s="2">
        <v>0</v>
      </c>
      <c r="BM11" s="2">
        <v>0</v>
      </c>
      <c r="BN11" s="2">
        <v>1</v>
      </c>
      <c r="BO11" s="2">
        <v>2</v>
      </c>
      <c r="BP11" s="2">
        <v>2</v>
      </c>
      <c r="BQ11" s="2">
        <v>3</v>
      </c>
      <c r="BR11" s="2">
        <v>2</v>
      </c>
      <c r="BS11" s="2">
        <v>3</v>
      </c>
      <c r="BT11" s="2">
        <v>1</v>
      </c>
      <c r="BU11" s="2">
        <v>0</v>
      </c>
      <c r="BV11" s="2">
        <v>1</v>
      </c>
      <c r="BW11" s="2">
        <v>0</v>
      </c>
      <c r="BX11" s="2">
        <v>1</v>
      </c>
      <c r="BY11" s="2">
        <v>2</v>
      </c>
      <c r="BZ11" s="2">
        <v>1</v>
      </c>
      <c r="CA11" s="2">
        <v>0</v>
      </c>
      <c r="CC11" s="12">
        <f t="shared" si="12"/>
        <v>513.33333333333337</v>
      </c>
    </row>
    <row r="12" spans="1:81" x14ac:dyDescent="0.2">
      <c r="A12" s="5" t="s">
        <v>38</v>
      </c>
      <c r="B12" s="2" t="s">
        <v>38</v>
      </c>
      <c r="D12" s="2" t="s">
        <v>97</v>
      </c>
      <c r="E12" s="2" t="s">
        <v>97</v>
      </c>
      <c r="F12" s="2">
        <v>19.5</v>
      </c>
      <c r="G12" s="2">
        <v>5</v>
      </c>
      <c r="H12" s="2">
        <v>2</v>
      </c>
      <c r="I12" s="13">
        <v>4024</v>
      </c>
      <c r="J12" s="2">
        <v>250</v>
      </c>
      <c r="K12" s="2">
        <v>338</v>
      </c>
      <c r="L12" s="2">
        <v>454</v>
      </c>
      <c r="M12" s="13">
        <v>1565</v>
      </c>
      <c r="N12" s="2">
        <v>668</v>
      </c>
      <c r="O12" s="2">
        <v>396</v>
      </c>
      <c r="P12" s="2">
        <v>223</v>
      </c>
      <c r="Q12" s="2">
        <f t="shared" si="0"/>
        <v>3306</v>
      </c>
      <c r="R12" s="2">
        <v>79</v>
      </c>
      <c r="S12" s="2">
        <v>36</v>
      </c>
      <c r="T12" s="2">
        <v>15</v>
      </c>
      <c r="U12" s="2">
        <f t="shared" si="1"/>
        <v>130</v>
      </c>
      <c r="V12" s="2">
        <f t="shared" si="2"/>
        <v>588</v>
      </c>
      <c r="W12" s="11">
        <f t="shared" si="3"/>
        <v>0.14612326043737575</v>
      </c>
      <c r="X12" s="11">
        <f t="shared" si="4"/>
        <v>0.82157057654075549</v>
      </c>
      <c r="Y12" s="11">
        <f t="shared" si="5"/>
        <v>3.230616302186879E-2</v>
      </c>
      <c r="Z12" s="12">
        <f t="shared" si="6"/>
        <v>294</v>
      </c>
      <c r="AA12" s="12">
        <f t="shared" si="7"/>
        <v>117.6</v>
      </c>
      <c r="AB12" s="12">
        <f t="shared" si="8"/>
        <v>804.8</v>
      </c>
      <c r="AC12" s="12">
        <f t="shared" si="9"/>
        <v>206.35897435897436</v>
      </c>
      <c r="AD12" s="11">
        <f t="shared" si="10"/>
        <v>0.4</v>
      </c>
      <c r="AE12" s="12">
        <v>332</v>
      </c>
      <c r="AF12" s="2">
        <v>1712</v>
      </c>
      <c r="AG12" s="11">
        <f t="shared" si="11"/>
        <v>0.16242661448140899</v>
      </c>
      <c r="AH12" s="2">
        <v>1</v>
      </c>
      <c r="AI12" s="2">
        <v>0</v>
      </c>
      <c r="AJ12" s="2">
        <v>0</v>
      </c>
      <c r="AK12" s="2">
        <v>1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1</v>
      </c>
      <c r="BA12" s="2">
        <v>0</v>
      </c>
      <c r="BB12" s="2">
        <v>0</v>
      </c>
      <c r="BC12" s="2">
        <v>0</v>
      </c>
      <c r="BD12" s="2">
        <v>1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1</v>
      </c>
      <c r="BP12" s="2">
        <v>1</v>
      </c>
      <c r="BQ12" s="2">
        <v>1</v>
      </c>
      <c r="BR12" s="2">
        <v>1</v>
      </c>
      <c r="BS12" s="2">
        <v>1</v>
      </c>
      <c r="BT12" s="2">
        <v>0</v>
      </c>
      <c r="BU12" s="2">
        <v>0</v>
      </c>
      <c r="BV12" s="2">
        <v>1</v>
      </c>
      <c r="BW12" s="2">
        <v>0</v>
      </c>
      <c r="BX12" s="2">
        <v>1</v>
      </c>
      <c r="BY12" s="2">
        <v>1</v>
      </c>
      <c r="BZ12" s="2">
        <v>0</v>
      </c>
      <c r="CA12" s="2">
        <v>0</v>
      </c>
      <c r="CC12" s="12">
        <f t="shared" si="12"/>
        <v>1718</v>
      </c>
    </row>
    <row r="13" spans="1:81" x14ac:dyDescent="0.2">
      <c r="A13" s="5" t="s">
        <v>3</v>
      </c>
      <c r="B13" s="2" t="s">
        <v>3</v>
      </c>
      <c r="D13" s="2" t="s">
        <v>64</v>
      </c>
      <c r="E13" s="2" t="s">
        <v>64</v>
      </c>
      <c r="F13" s="2">
        <v>22.6</v>
      </c>
      <c r="G13" s="2">
        <v>5</v>
      </c>
      <c r="H13" s="2">
        <v>2</v>
      </c>
      <c r="I13" s="2">
        <v>6324</v>
      </c>
      <c r="J13" s="2">
        <v>225</v>
      </c>
      <c r="K13" s="2">
        <v>385</v>
      </c>
      <c r="L13" s="2">
        <v>511</v>
      </c>
      <c r="M13" s="2">
        <v>1836</v>
      </c>
      <c r="N13" s="2">
        <v>943</v>
      </c>
      <c r="O13" s="2">
        <v>720</v>
      </c>
      <c r="P13" s="2">
        <v>792</v>
      </c>
      <c r="Q13" s="2">
        <f t="shared" si="0"/>
        <v>4802</v>
      </c>
      <c r="R13" s="2">
        <v>506</v>
      </c>
      <c r="S13" s="2">
        <v>280</v>
      </c>
      <c r="T13" s="2">
        <v>126</v>
      </c>
      <c r="U13" s="2">
        <f t="shared" si="1"/>
        <v>912</v>
      </c>
      <c r="V13" s="2">
        <f t="shared" si="2"/>
        <v>610</v>
      </c>
      <c r="W13" s="11">
        <f t="shared" si="3"/>
        <v>9.6457938013915237E-2</v>
      </c>
      <c r="X13" s="11">
        <f t="shared" si="4"/>
        <v>0.75932953826691962</v>
      </c>
      <c r="Y13" s="11">
        <f t="shared" si="5"/>
        <v>0.1442125237191651</v>
      </c>
      <c r="Z13" s="12">
        <f t="shared" si="6"/>
        <v>305</v>
      </c>
      <c r="AA13" s="12">
        <f t="shared" si="7"/>
        <v>122</v>
      </c>
      <c r="AB13" s="12">
        <f t="shared" si="8"/>
        <v>1264.8</v>
      </c>
      <c r="AC13" s="12">
        <f t="shared" si="9"/>
        <v>279.82300884955748</v>
      </c>
      <c r="AD13" s="11">
        <f t="shared" si="10"/>
        <v>0.4</v>
      </c>
      <c r="AE13" s="2">
        <v>1561</v>
      </c>
      <c r="AF13" s="2">
        <v>1988</v>
      </c>
      <c r="AG13" s="11">
        <f t="shared" si="11"/>
        <v>0.43984220907297833</v>
      </c>
      <c r="AH13" s="2">
        <v>1</v>
      </c>
      <c r="AI13" s="2">
        <v>0</v>
      </c>
      <c r="AJ13" s="2">
        <v>1</v>
      </c>
      <c r="AK13" s="2">
        <v>1</v>
      </c>
      <c r="AL13" s="2">
        <v>0</v>
      </c>
      <c r="AM13" s="2">
        <v>0</v>
      </c>
      <c r="AN13" s="2">
        <v>1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1</v>
      </c>
      <c r="AZ13" s="2">
        <v>2</v>
      </c>
      <c r="BA13" s="2">
        <v>0</v>
      </c>
      <c r="BB13" s="2">
        <v>1</v>
      </c>
      <c r="BC13" s="2">
        <v>0</v>
      </c>
      <c r="BD13" s="2">
        <v>0</v>
      </c>
      <c r="BE13" s="2">
        <v>0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1</v>
      </c>
      <c r="BL13" s="2">
        <v>0</v>
      </c>
      <c r="BM13" s="2">
        <v>0</v>
      </c>
      <c r="BN13" s="2">
        <v>0</v>
      </c>
      <c r="BO13" s="2">
        <v>2</v>
      </c>
      <c r="BP13" s="2">
        <v>1</v>
      </c>
      <c r="BQ13" s="2">
        <v>2</v>
      </c>
      <c r="BR13" s="2">
        <v>0</v>
      </c>
      <c r="BS13" s="2">
        <v>1</v>
      </c>
      <c r="BT13" s="2">
        <v>0</v>
      </c>
      <c r="BU13" s="2">
        <v>0</v>
      </c>
      <c r="BV13" s="2">
        <v>1</v>
      </c>
      <c r="BW13" s="2">
        <v>0</v>
      </c>
      <c r="BX13" s="2">
        <v>1</v>
      </c>
      <c r="BY13" s="2">
        <v>2</v>
      </c>
      <c r="BZ13" s="2">
        <v>0</v>
      </c>
      <c r="CA13" s="2">
        <v>0</v>
      </c>
      <c r="CC13" s="12">
        <f t="shared" si="12"/>
        <v>2857</v>
      </c>
    </row>
    <row r="14" spans="1:81" x14ac:dyDescent="0.2">
      <c r="A14" s="5" t="s">
        <v>6</v>
      </c>
      <c r="B14" s="2" t="s">
        <v>6</v>
      </c>
      <c r="D14" s="2" t="s">
        <v>67</v>
      </c>
      <c r="E14" s="2" t="s">
        <v>67</v>
      </c>
      <c r="F14" s="2">
        <v>3.25</v>
      </c>
      <c r="G14" s="2">
        <v>5</v>
      </c>
      <c r="H14" s="2">
        <v>2</v>
      </c>
      <c r="I14" s="2">
        <v>3962</v>
      </c>
      <c r="J14" s="2">
        <v>196</v>
      </c>
      <c r="K14" s="2">
        <v>426</v>
      </c>
      <c r="L14" s="2">
        <v>438</v>
      </c>
      <c r="M14" s="2">
        <v>1113</v>
      </c>
      <c r="N14" s="2">
        <v>564</v>
      </c>
      <c r="O14" s="2">
        <v>498</v>
      </c>
      <c r="P14" s="2">
        <v>443</v>
      </c>
      <c r="Q14" s="2">
        <f t="shared" si="0"/>
        <v>3056</v>
      </c>
      <c r="R14" s="2">
        <v>192</v>
      </c>
      <c r="S14" s="2">
        <v>66</v>
      </c>
      <c r="T14" s="2">
        <v>26</v>
      </c>
      <c r="U14" s="2">
        <f t="shared" si="1"/>
        <v>284</v>
      </c>
      <c r="V14" s="2">
        <f t="shared" si="2"/>
        <v>622</v>
      </c>
      <c r="W14" s="11">
        <f t="shared" si="3"/>
        <v>0.15699141847551742</v>
      </c>
      <c r="X14" s="11">
        <f t="shared" si="4"/>
        <v>0.77132761231701163</v>
      </c>
      <c r="Y14" s="11">
        <f t="shared" si="5"/>
        <v>7.1680969207470968E-2</v>
      </c>
      <c r="Z14" s="12">
        <f t="shared" si="6"/>
        <v>311</v>
      </c>
      <c r="AA14" s="12">
        <f t="shared" si="7"/>
        <v>124.4</v>
      </c>
      <c r="AB14" s="12">
        <f t="shared" si="8"/>
        <v>792.4</v>
      </c>
      <c r="AC14" s="12">
        <f t="shared" si="9"/>
        <v>1219.0769230769231</v>
      </c>
      <c r="AD14" s="11">
        <f t="shared" si="10"/>
        <v>0.4</v>
      </c>
      <c r="AE14" s="2">
        <v>685</v>
      </c>
      <c r="AF14" s="2">
        <v>1030</v>
      </c>
      <c r="AG14" s="11">
        <f t="shared" si="11"/>
        <v>0.39941690962099125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1</v>
      </c>
      <c r="BY14" s="2">
        <v>0</v>
      </c>
      <c r="BZ14" s="2">
        <v>0</v>
      </c>
      <c r="CA14" s="2">
        <v>0</v>
      </c>
      <c r="CC14" s="12">
        <f t="shared" si="12"/>
        <v>1670</v>
      </c>
    </row>
    <row r="15" spans="1:81" x14ac:dyDescent="0.2">
      <c r="A15" s="5" t="s">
        <v>48</v>
      </c>
      <c r="B15" s="2" t="s">
        <v>48</v>
      </c>
      <c r="D15" s="2" t="s">
        <v>107</v>
      </c>
      <c r="E15" s="2" t="s">
        <v>107</v>
      </c>
      <c r="F15" s="2">
        <v>8.8000000000000007</v>
      </c>
      <c r="G15" s="2">
        <v>5</v>
      </c>
      <c r="H15" s="2">
        <v>3</v>
      </c>
      <c r="I15" s="13">
        <v>4780</v>
      </c>
      <c r="J15" s="2">
        <v>245</v>
      </c>
      <c r="K15" s="2">
        <v>414</v>
      </c>
      <c r="L15" s="2">
        <v>428</v>
      </c>
      <c r="M15" s="13">
        <v>1498</v>
      </c>
      <c r="N15" s="2">
        <v>787</v>
      </c>
      <c r="O15" s="2">
        <v>618</v>
      </c>
      <c r="P15" s="2">
        <v>473</v>
      </c>
      <c r="Q15" s="2">
        <f t="shared" si="0"/>
        <v>3804</v>
      </c>
      <c r="R15" s="2">
        <v>192</v>
      </c>
      <c r="S15" s="2">
        <v>89</v>
      </c>
      <c r="T15" s="2">
        <v>36</v>
      </c>
      <c r="U15" s="2">
        <f t="shared" si="1"/>
        <v>317</v>
      </c>
      <c r="V15" s="2">
        <f t="shared" si="2"/>
        <v>659</v>
      </c>
      <c r="W15" s="11">
        <f t="shared" si="3"/>
        <v>0.13786610878661087</v>
      </c>
      <c r="X15" s="11">
        <f t="shared" si="4"/>
        <v>0.79581589958158994</v>
      </c>
      <c r="Y15" s="11">
        <f t="shared" si="5"/>
        <v>6.6317991631799161E-2</v>
      </c>
      <c r="Z15" s="12">
        <f t="shared" si="6"/>
        <v>219.66666666666666</v>
      </c>
      <c r="AA15" s="12">
        <f t="shared" si="7"/>
        <v>131.80000000000001</v>
      </c>
      <c r="AB15" s="12">
        <f t="shared" si="8"/>
        <v>956</v>
      </c>
      <c r="AC15" s="12">
        <f t="shared" si="9"/>
        <v>543.18181818181813</v>
      </c>
      <c r="AD15" s="11">
        <f t="shared" si="10"/>
        <v>0.6</v>
      </c>
      <c r="AE15" s="12">
        <v>574</v>
      </c>
      <c r="AF15" s="2">
        <v>1820</v>
      </c>
      <c r="AG15" s="11">
        <f t="shared" si="11"/>
        <v>0.23976608187134502</v>
      </c>
      <c r="AH15" s="2">
        <v>0</v>
      </c>
      <c r="AI15" s="2">
        <v>0</v>
      </c>
      <c r="AJ15" s="2">
        <v>0</v>
      </c>
      <c r="AK15" s="2">
        <v>3</v>
      </c>
      <c r="AL15" s="2">
        <v>0</v>
      </c>
      <c r="AM15" s="2">
        <v>0</v>
      </c>
      <c r="AN15" s="2">
        <v>2</v>
      </c>
      <c r="AO15" s="2">
        <v>0</v>
      </c>
      <c r="AP15" s="2">
        <v>1</v>
      </c>
      <c r="AQ15" s="2">
        <v>0</v>
      </c>
      <c r="AR15" s="2">
        <v>1</v>
      </c>
      <c r="AS15" s="2">
        <v>3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1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1</v>
      </c>
      <c r="BO15" s="2">
        <v>0</v>
      </c>
      <c r="BP15" s="2">
        <v>3</v>
      </c>
      <c r="BQ15" s="2">
        <v>3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1</v>
      </c>
      <c r="BY15" s="2">
        <v>0</v>
      </c>
      <c r="BZ15" s="2">
        <v>1</v>
      </c>
      <c r="CA15" s="2">
        <v>0</v>
      </c>
      <c r="CC15" s="12">
        <f t="shared" si="12"/>
        <v>1373.6666666666667</v>
      </c>
    </row>
    <row r="16" spans="1:81" x14ac:dyDescent="0.2">
      <c r="A16" s="5" t="s">
        <v>49</v>
      </c>
      <c r="B16" s="2" t="s">
        <v>49</v>
      </c>
      <c r="D16" s="2" t="s">
        <v>121</v>
      </c>
      <c r="E16" s="2" t="s">
        <v>121</v>
      </c>
      <c r="F16" s="2">
        <v>2.16</v>
      </c>
      <c r="G16" s="2">
        <v>5</v>
      </c>
      <c r="H16" s="2">
        <v>1</v>
      </c>
      <c r="I16" s="13">
        <v>11453</v>
      </c>
      <c r="J16" s="2">
        <v>362</v>
      </c>
      <c r="K16" s="2">
        <v>391</v>
      </c>
      <c r="L16" s="13">
        <v>1717</v>
      </c>
      <c r="M16" s="13">
        <v>4860</v>
      </c>
      <c r="N16" s="13">
        <v>1667</v>
      </c>
      <c r="O16" s="13">
        <v>1067</v>
      </c>
      <c r="P16" s="2">
        <v>787</v>
      </c>
      <c r="Q16" s="2">
        <f t="shared" si="0"/>
        <v>10098</v>
      </c>
      <c r="R16" s="2">
        <v>400</v>
      </c>
      <c r="S16" s="2">
        <v>158</v>
      </c>
      <c r="T16" s="2">
        <v>44</v>
      </c>
      <c r="U16" s="2">
        <f t="shared" si="1"/>
        <v>602</v>
      </c>
      <c r="V16" s="2">
        <f t="shared" si="2"/>
        <v>753</v>
      </c>
      <c r="W16" s="11">
        <f t="shared" si="3"/>
        <v>6.5746965860473239E-2</v>
      </c>
      <c r="X16" s="11">
        <f t="shared" si="4"/>
        <v>0.88169038679821876</v>
      </c>
      <c r="Y16" s="11">
        <f t="shared" si="5"/>
        <v>5.2562647341307951E-2</v>
      </c>
      <c r="Z16" s="12">
        <f t="shared" si="6"/>
        <v>753</v>
      </c>
      <c r="AA16" s="12">
        <f t="shared" si="7"/>
        <v>150.6</v>
      </c>
      <c r="AB16" s="12">
        <f t="shared" si="8"/>
        <v>2290.6</v>
      </c>
      <c r="AC16" s="12">
        <f t="shared" si="9"/>
        <v>5302.3148148148148</v>
      </c>
      <c r="AD16" s="11">
        <f t="shared" si="10"/>
        <v>0.2</v>
      </c>
      <c r="AE16" s="12">
        <v>1671</v>
      </c>
      <c r="AF16" s="2">
        <v>4966</v>
      </c>
      <c r="AG16" s="11">
        <f t="shared" si="11"/>
        <v>0.25177037818291398</v>
      </c>
      <c r="AH16" s="2">
        <v>0</v>
      </c>
      <c r="AI16" s="2">
        <v>0</v>
      </c>
      <c r="AJ16" s="2">
        <v>0</v>
      </c>
      <c r="AK16" s="2">
        <v>1</v>
      </c>
      <c r="AL16" s="2">
        <v>0</v>
      </c>
      <c r="AM16" s="2">
        <v>0</v>
      </c>
      <c r="AN16" s="2">
        <v>1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1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1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C16" s="12">
        <f t="shared" si="12"/>
        <v>10700</v>
      </c>
    </row>
    <row r="17" spans="1:81" x14ac:dyDescent="0.2">
      <c r="A17" s="5" t="s">
        <v>59</v>
      </c>
      <c r="B17" s="2" t="s">
        <v>59</v>
      </c>
      <c r="D17" s="2" t="s">
        <v>117</v>
      </c>
      <c r="E17" s="2" t="s">
        <v>117</v>
      </c>
      <c r="F17" s="2">
        <v>36.799999999999997</v>
      </c>
      <c r="G17" s="2">
        <v>4</v>
      </c>
      <c r="H17" s="2">
        <v>1</v>
      </c>
      <c r="I17" s="2">
        <v>883</v>
      </c>
      <c r="J17" s="2">
        <v>64</v>
      </c>
      <c r="K17" s="2">
        <v>167</v>
      </c>
      <c r="L17" s="2">
        <v>42</v>
      </c>
      <c r="M17" s="2">
        <v>68</v>
      </c>
      <c r="N17" s="2">
        <v>128</v>
      </c>
      <c r="O17" s="2">
        <v>159</v>
      </c>
      <c r="P17" s="2">
        <v>131</v>
      </c>
      <c r="Q17" s="2">
        <f t="shared" si="0"/>
        <v>528</v>
      </c>
      <c r="R17" s="2">
        <v>60</v>
      </c>
      <c r="S17" s="2">
        <v>35</v>
      </c>
      <c r="T17" s="2">
        <v>29</v>
      </c>
      <c r="U17" s="2">
        <f t="shared" si="1"/>
        <v>124</v>
      </c>
      <c r="V17" s="2">
        <f t="shared" si="2"/>
        <v>231</v>
      </c>
      <c r="W17" s="11">
        <f t="shared" si="3"/>
        <v>0.26160815402038506</v>
      </c>
      <c r="X17" s="11">
        <f t="shared" si="4"/>
        <v>0.59796149490373729</v>
      </c>
      <c r="Y17" s="11">
        <f t="shared" si="5"/>
        <v>0.1404303510758777</v>
      </c>
      <c r="Z17" s="12">
        <f t="shared" si="6"/>
        <v>231</v>
      </c>
      <c r="AA17" s="12">
        <f t="shared" si="7"/>
        <v>57.75</v>
      </c>
      <c r="AB17" s="12">
        <f t="shared" si="8"/>
        <v>220.75</v>
      </c>
      <c r="AC17" s="12">
        <f t="shared" si="9"/>
        <v>23.994565217391305</v>
      </c>
      <c r="AD17" s="11">
        <f t="shared" si="10"/>
        <v>0.25</v>
      </c>
      <c r="AE17" s="12">
        <v>267</v>
      </c>
      <c r="AF17" s="2">
        <v>36</v>
      </c>
      <c r="AG17" s="11">
        <f t="shared" si="11"/>
        <v>0.88118811881188119</v>
      </c>
      <c r="AH17" s="2">
        <v>1</v>
      </c>
      <c r="AI17" s="2">
        <v>0</v>
      </c>
      <c r="AJ17" s="2">
        <v>0</v>
      </c>
      <c r="AK17" s="2">
        <v>1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1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1</v>
      </c>
      <c r="BA17" s="2">
        <v>0</v>
      </c>
      <c r="BB17" s="2">
        <v>1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1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C17" s="12">
        <f t="shared" si="12"/>
        <v>652</v>
      </c>
    </row>
    <row r="18" spans="1:81" x14ac:dyDescent="0.2">
      <c r="A18" s="5" t="s">
        <v>12</v>
      </c>
      <c r="B18" s="2" t="s">
        <v>12</v>
      </c>
      <c r="D18" s="2" t="s">
        <v>73</v>
      </c>
      <c r="E18" s="2" t="s">
        <v>73</v>
      </c>
      <c r="F18" s="2">
        <v>78.55</v>
      </c>
      <c r="G18" s="2">
        <v>4</v>
      </c>
      <c r="H18" s="2">
        <v>1</v>
      </c>
      <c r="I18" s="2">
        <v>1820</v>
      </c>
      <c r="J18" s="2">
        <v>125</v>
      </c>
      <c r="K18" s="2">
        <v>291</v>
      </c>
      <c r="L18" s="2">
        <v>125</v>
      </c>
      <c r="M18" s="2">
        <v>200</v>
      </c>
      <c r="N18" s="2">
        <v>259</v>
      </c>
      <c r="O18" s="2">
        <v>247</v>
      </c>
      <c r="P18" s="2">
        <v>205</v>
      </c>
      <c r="Q18" s="2">
        <f t="shared" si="0"/>
        <v>1036</v>
      </c>
      <c r="R18" s="2">
        <v>115</v>
      </c>
      <c r="S18" s="2">
        <v>106</v>
      </c>
      <c r="T18" s="2">
        <v>155</v>
      </c>
      <c r="U18" s="2">
        <f t="shared" si="1"/>
        <v>376</v>
      </c>
      <c r="V18" s="2">
        <f t="shared" si="2"/>
        <v>416</v>
      </c>
      <c r="W18" s="11">
        <f t="shared" si="3"/>
        <v>0.22857142857142856</v>
      </c>
      <c r="X18" s="11">
        <f t="shared" si="4"/>
        <v>0.56923076923076921</v>
      </c>
      <c r="Y18" s="11">
        <f t="shared" si="5"/>
        <v>0.20659340659340658</v>
      </c>
      <c r="Z18" s="12">
        <f t="shared" si="6"/>
        <v>416</v>
      </c>
      <c r="AA18" s="12">
        <f t="shared" si="7"/>
        <v>104</v>
      </c>
      <c r="AB18" s="12">
        <f t="shared" si="8"/>
        <v>455</v>
      </c>
      <c r="AC18" s="12">
        <f t="shared" si="9"/>
        <v>23.16995544239338</v>
      </c>
      <c r="AD18" s="11">
        <f t="shared" si="10"/>
        <v>0.25</v>
      </c>
      <c r="AE18" s="2">
        <v>388</v>
      </c>
      <c r="AF18" s="2">
        <v>290</v>
      </c>
      <c r="AG18" s="11">
        <f t="shared" si="11"/>
        <v>0.57227138643067843</v>
      </c>
      <c r="AH18" s="2">
        <v>1</v>
      </c>
      <c r="AI18" s="2">
        <v>0</v>
      </c>
      <c r="AJ18" s="2">
        <v>1</v>
      </c>
      <c r="AK18" s="2">
        <v>1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1</v>
      </c>
      <c r="AR18" s="2">
        <v>0</v>
      </c>
      <c r="AS18" s="2">
        <v>1</v>
      </c>
      <c r="AT18" s="2">
        <v>0</v>
      </c>
      <c r="AU18" s="2">
        <v>0</v>
      </c>
      <c r="AV18" s="2">
        <v>1</v>
      </c>
      <c r="AW18" s="2">
        <v>0</v>
      </c>
      <c r="AX18" s="2">
        <v>0</v>
      </c>
      <c r="AY18" s="2">
        <v>1</v>
      </c>
      <c r="AZ18" s="2">
        <v>1</v>
      </c>
      <c r="BA18" s="2">
        <v>0</v>
      </c>
      <c r="BB18" s="2">
        <v>0</v>
      </c>
      <c r="BC18" s="2">
        <v>0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1</v>
      </c>
      <c r="BO18" s="2">
        <v>1</v>
      </c>
      <c r="BP18" s="2">
        <v>1</v>
      </c>
      <c r="BQ18" s="2">
        <v>1</v>
      </c>
      <c r="BR18" s="2">
        <v>1</v>
      </c>
      <c r="BS18" s="2">
        <v>1</v>
      </c>
      <c r="BT18" s="2">
        <v>0</v>
      </c>
      <c r="BU18" s="2">
        <v>0</v>
      </c>
      <c r="BV18" s="2">
        <v>1</v>
      </c>
      <c r="BW18" s="2">
        <v>0</v>
      </c>
      <c r="BX18" s="2">
        <v>1</v>
      </c>
      <c r="BY18" s="2">
        <v>1</v>
      </c>
      <c r="BZ18" s="2">
        <v>1</v>
      </c>
      <c r="CA18" s="2">
        <v>0</v>
      </c>
      <c r="CC18" s="12">
        <f t="shared" si="12"/>
        <v>1404</v>
      </c>
    </row>
    <row r="19" spans="1:81" x14ac:dyDescent="0.2">
      <c r="A19" s="5" t="s">
        <v>36</v>
      </c>
      <c r="B19" s="2" t="s">
        <v>36</v>
      </c>
      <c r="D19" s="2" t="s">
        <v>95</v>
      </c>
      <c r="E19" s="2" t="s">
        <v>95</v>
      </c>
      <c r="F19" s="2">
        <v>9.5</v>
      </c>
      <c r="G19" s="2">
        <v>4</v>
      </c>
      <c r="H19" s="2">
        <v>4</v>
      </c>
      <c r="I19" s="13">
        <v>2480</v>
      </c>
      <c r="J19" s="2">
        <v>171</v>
      </c>
      <c r="K19" s="2">
        <v>341</v>
      </c>
      <c r="L19" s="2">
        <v>247</v>
      </c>
      <c r="M19" s="2">
        <v>422</v>
      </c>
      <c r="N19" s="2">
        <v>373</v>
      </c>
      <c r="O19" s="2">
        <v>341</v>
      </c>
      <c r="P19" s="2">
        <v>241</v>
      </c>
      <c r="Q19" s="2">
        <f t="shared" si="0"/>
        <v>1624</v>
      </c>
      <c r="R19" s="2">
        <v>141</v>
      </c>
      <c r="S19" s="2">
        <v>109</v>
      </c>
      <c r="T19" s="2">
        <v>94</v>
      </c>
      <c r="U19" s="2">
        <f t="shared" si="1"/>
        <v>344</v>
      </c>
      <c r="V19" s="2">
        <f t="shared" si="2"/>
        <v>512</v>
      </c>
      <c r="W19" s="11">
        <f t="shared" si="3"/>
        <v>0.20645161290322581</v>
      </c>
      <c r="X19" s="11">
        <f t="shared" si="4"/>
        <v>0.65483870967741931</v>
      </c>
      <c r="Y19" s="11">
        <f t="shared" si="5"/>
        <v>0.13870967741935483</v>
      </c>
      <c r="Z19" s="12">
        <f t="shared" si="6"/>
        <v>128</v>
      </c>
      <c r="AA19" s="12">
        <f t="shared" si="7"/>
        <v>128</v>
      </c>
      <c r="AB19" s="12">
        <f t="shared" si="8"/>
        <v>620</v>
      </c>
      <c r="AC19" s="12">
        <f t="shared" si="9"/>
        <v>261.05263157894734</v>
      </c>
      <c r="AD19" s="11">
        <f t="shared" si="10"/>
        <v>1</v>
      </c>
      <c r="AE19" s="12">
        <v>588</v>
      </c>
      <c r="AF19" s="2">
        <v>267</v>
      </c>
      <c r="AG19" s="11">
        <f t="shared" si="11"/>
        <v>0.68771929824561406</v>
      </c>
      <c r="AH19" s="2">
        <v>1</v>
      </c>
      <c r="AI19" s="2">
        <v>1</v>
      </c>
      <c r="AJ19" s="2">
        <v>1</v>
      </c>
      <c r="AK19" s="2">
        <v>2</v>
      </c>
      <c r="AL19" s="2">
        <v>0</v>
      </c>
      <c r="AM19" s="2">
        <v>0</v>
      </c>
      <c r="AN19" s="2">
        <v>2</v>
      </c>
      <c r="AO19" s="2">
        <v>0</v>
      </c>
      <c r="AP19" s="2">
        <v>0</v>
      </c>
      <c r="AQ19" s="2">
        <v>0</v>
      </c>
      <c r="AR19" s="2">
        <v>0</v>
      </c>
      <c r="AS19" s="2">
        <v>2</v>
      </c>
      <c r="AT19" s="2">
        <v>1</v>
      </c>
      <c r="AU19" s="2">
        <v>0</v>
      </c>
      <c r="AV19" s="2">
        <v>0</v>
      </c>
      <c r="AW19" s="2">
        <v>1</v>
      </c>
      <c r="AX19" s="2">
        <v>0</v>
      </c>
      <c r="AY19" s="2">
        <v>0</v>
      </c>
      <c r="AZ19" s="2">
        <v>4</v>
      </c>
      <c r="BA19" s="2">
        <v>1</v>
      </c>
      <c r="BB19" s="2">
        <v>1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1</v>
      </c>
      <c r="BO19" s="2">
        <v>0</v>
      </c>
      <c r="BP19" s="2">
        <v>1</v>
      </c>
      <c r="BQ19" s="2">
        <v>3</v>
      </c>
      <c r="BR19" s="2">
        <v>0</v>
      </c>
      <c r="BS19" s="2">
        <v>2</v>
      </c>
      <c r="BT19" s="2">
        <v>0</v>
      </c>
      <c r="BU19" s="2">
        <v>0</v>
      </c>
      <c r="BV19" s="2">
        <v>0</v>
      </c>
      <c r="BW19" s="2">
        <v>0</v>
      </c>
      <c r="BX19" s="2">
        <v>1</v>
      </c>
      <c r="BY19" s="2">
        <v>0</v>
      </c>
      <c r="BZ19" s="2">
        <v>0</v>
      </c>
      <c r="CA19" s="2">
        <v>1</v>
      </c>
      <c r="CC19" s="12">
        <f t="shared" si="12"/>
        <v>492</v>
      </c>
    </row>
    <row r="20" spans="1:81" x14ac:dyDescent="0.2">
      <c r="A20" s="5" t="s">
        <v>16</v>
      </c>
      <c r="B20" s="2" t="s">
        <v>16</v>
      </c>
      <c r="D20" s="2" t="s">
        <v>77</v>
      </c>
      <c r="E20" s="2" t="s">
        <v>77</v>
      </c>
      <c r="F20" s="2">
        <v>11.7</v>
      </c>
      <c r="G20" s="2">
        <v>4</v>
      </c>
      <c r="H20" s="2">
        <v>1</v>
      </c>
      <c r="I20" s="2">
        <v>3169</v>
      </c>
      <c r="J20" s="2">
        <v>214</v>
      </c>
      <c r="K20" s="2">
        <v>436</v>
      </c>
      <c r="L20" s="2">
        <v>239</v>
      </c>
      <c r="M20" s="2">
        <v>496</v>
      </c>
      <c r="N20" s="2">
        <v>499</v>
      </c>
      <c r="O20" s="2">
        <v>428</v>
      </c>
      <c r="P20" s="2">
        <v>397</v>
      </c>
      <c r="Q20" s="2">
        <f t="shared" si="0"/>
        <v>2059</v>
      </c>
      <c r="R20" s="2">
        <v>235</v>
      </c>
      <c r="S20" s="2">
        <v>142</v>
      </c>
      <c r="T20" s="2">
        <v>83</v>
      </c>
      <c r="U20" s="2">
        <f t="shared" si="1"/>
        <v>460</v>
      </c>
      <c r="V20" s="2">
        <f t="shared" si="2"/>
        <v>650</v>
      </c>
      <c r="W20" s="11">
        <f t="shared" si="3"/>
        <v>0.20511202272010098</v>
      </c>
      <c r="X20" s="11">
        <f t="shared" si="4"/>
        <v>0.64973177658567371</v>
      </c>
      <c r="Y20" s="11">
        <f t="shared" si="5"/>
        <v>0.1451562006942253</v>
      </c>
      <c r="Z20" s="12">
        <f t="shared" si="6"/>
        <v>650</v>
      </c>
      <c r="AA20" s="12">
        <f t="shared" si="7"/>
        <v>162.5</v>
      </c>
      <c r="AB20" s="12">
        <f t="shared" si="8"/>
        <v>792.25</v>
      </c>
      <c r="AC20" s="12">
        <f t="shared" si="9"/>
        <v>270.85470085470087</v>
      </c>
      <c r="AD20" s="11">
        <f t="shared" si="10"/>
        <v>0.25</v>
      </c>
      <c r="AE20" s="2">
        <v>834</v>
      </c>
      <c r="AF20" s="2">
        <v>344</v>
      </c>
      <c r="AG20" s="11">
        <f t="shared" si="11"/>
        <v>0.70797962648556878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1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1</v>
      </c>
      <c r="BZ20" s="2">
        <v>0</v>
      </c>
      <c r="CA20" s="2">
        <v>0</v>
      </c>
      <c r="CC20" s="12">
        <f t="shared" si="12"/>
        <v>2519</v>
      </c>
    </row>
    <row r="21" spans="1:81" x14ac:dyDescent="0.2">
      <c r="A21" s="5" t="s">
        <v>24</v>
      </c>
      <c r="B21" s="2" t="s">
        <v>24</v>
      </c>
      <c r="D21" s="2" t="s">
        <v>85</v>
      </c>
      <c r="E21" s="2" t="s">
        <v>85</v>
      </c>
      <c r="F21" s="2">
        <v>57.8</v>
      </c>
      <c r="G21" s="2">
        <v>4</v>
      </c>
      <c r="H21" s="2">
        <v>0</v>
      </c>
      <c r="I21" s="13">
        <v>3454</v>
      </c>
      <c r="J21" s="2">
        <v>201</v>
      </c>
      <c r="K21" s="2">
        <v>544</v>
      </c>
      <c r="L21" s="2">
        <v>727</v>
      </c>
      <c r="M21" s="2">
        <v>218</v>
      </c>
      <c r="N21" s="2">
        <v>401</v>
      </c>
      <c r="O21" s="2">
        <v>473</v>
      </c>
      <c r="P21" s="2">
        <v>454</v>
      </c>
      <c r="Q21" s="2">
        <f t="shared" si="0"/>
        <v>2273</v>
      </c>
      <c r="R21" s="2">
        <v>227</v>
      </c>
      <c r="S21" s="2">
        <v>137</v>
      </c>
      <c r="T21" s="2">
        <v>72</v>
      </c>
      <c r="U21" s="2">
        <f t="shared" si="1"/>
        <v>436</v>
      </c>
      <c r="V21" s="2">
        <f t="shared" si="2"/>
        <v>745</v>
      </c>
      <c r="W21" s="11">
        <f t="shared" si="3"/>
        <v>0.21569195136074118</v>
      </c>
      <c r="X21" s="11">
        <f t="shared" si="4"/>
        <v>0.65807759119861031</v>
      </c>
      <c r="Y21" s="11">
        <f t="shared" si="5"/>
        <v>0.12623045744064854</v>
      </c>
      <c r="Z21" s="15" t="s">
        <v>630</v>
      </c>
      <c r="AA21" s="12">
        <f t="shared" si="7"/>
        <v>186.25</v>
      </c>
      <c r="AB21" s="12">
        <f t="shared" si="8"/>
        <v>863.5</v>
      </c>
      <c r="AC21" s="12">
        <f t="shared" si="9"/>
        <v>59.757785467128031</v>
      </c>
      <c r="AD21" s="11">
        <f t="shared" si="10"/>
        <v>0</v>
      </c>
      <c r="AE21" s="12">
        <v>936</v>
      </c>
      <c r="AF21" s="2">
        <v>95</v>
      </c>
      <c r="AG21" s="11">
        <f t="shared" si="11"/>
        <v>0.90785645004849658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C21" s="12" t="e">
        <f t="shared" si="12"/>
        <v>#DIV/0!</v>
      </c>
    </row>
    <row r="22" spans="1:81" x14ac:dyDescent="0.2">
      <c r="A22" s="5" t="s">
        <v>28</v>
      </c>
      <c r="B22" s="2" t="s">
        <v>28</v>
      </c>
      <c r="D22" s="2" t="s">
        <v>88</v>
      </c>
      <c r="E22" s="2" t="s">
        <v>88</v>
      </c>
      <c r="F22" s="2">
        <v>13.5</v>
      </c>
      <c r="G22" s="2">
        <v>4</v>
      </c>
      <c r="H22" s="2">
        <v>1</v>
      </c>
      <c r="I22" s="13">
        <v>8137</v>
      </c>
      <c r="J22" s="2">
        <v>600</v>
      </c>
      <c r="K22" s="2">
        <v>468</v>
      </c>
      <c r="L22" s="2">
        <v>369</v>
      </c>
      <c r="M22" s="13">
        <v>2628</v>
      </c>
      <c r="N22" s="13">
        <v>1617</v>
      </c>
      <c r="O22" s="2">
        <v>952</v>
      </c>
      <c r="P22" s="2">
        <v>963</v>
      </c>
      <c r="Q22" s="2">
        <f t="shared" si="0"/>
        <v>6529</v>
      </c>
      <c r="R22" s="2">
        <v>369</v>
      </c>
      <c r="S22" s="2">
        <v>136</v>
      </c>
      <c r="T22" s="2">
        <v>35</v>
      </c>
      <c r="U22" s="2">
        <f t="shared" si="1"/>
        <v>540</v>
      </c>
      <c r="V22" s="2">
        <f t="shared" si="2"/>
        <v>1068</v>
      </c>
      <c r="W22" s="11">
        <f t="shared" si="3"/>
        <v>0.13125230428905002</v>
      </c>
      <c r="X22" s="11">
        <f t="shared" si="4"/>
        <v>0.80238417107041904</v>
      </c>
      <c r="Y22" s="11">
        <f t="shared" si="5"/>
        <v>6.6363524640530913E-2</v>
      </c>
      <c r="Z22" s="12">
        <f t="shared" ref="Z22:Z33" si="13">V22/H22</f>
        <v>1068</v>
      </c>
      <c r="AA22" s="12">
        <f t="shared" si="7"/>
        <v>267</v>
      </c>
      <c r="AB22" s="12">
        <f t="shared" si="8"/>
        <v>2034.25</v>
      </c>
      <c r="AC22" s="12">
        <f t="shared" si="9"/>
        <v>602.74074074074076</v>
      </c>
      <c r="AD22" s="11">
        <f t="shared" si="10"/>
        <v>0.25</v>
      </c>
      <c r="AE22" s="12">
        <v>2732</v>
      </c>
      <c r="AF22" s="2">
        <v>1842</v>
      </c>
      <c r="AG22" s="11">
        <f t="shared" si="11"/>
        <v>0.59728902492348057</v>
      </c>
      <c r="AH22" s="2">
        <v>1</v>
      </c>
      <c r="AI22" s="2">
        <v>1</v>
      </c>
      <c r="AJ22" s="2">
        <v>0</v>
      </c>
      <c r="AK22" s="2">
        <v>1</v>
      </c>
      <c r="AL22" s="2">
        <v>0</v>
      </c>
      <c r="AM22" s="2">
        <v>0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0</v>
      </c>
      <c r="AV22" s="2">
        <v>0</v>
      </c>
      <c r="AW22" s="2">
        <v>1</v>
      </c>
      <c r="AX22" s="2">
        <v>0</v>
      </c>
      <c r="AY22" s="2">
        <v>1</v>
      </c>
      <c r="AZ22" s="2">
        <v>1</v>
      </c>
      <c r="BA22" s="2">
        <v>0</v>
      </c>
      <c r="BB22" s="2">
        <v>1</v>
      </c>
      <c r="BC22" s="2">
        <v>0</v>
      </c>
      <c r="BD22" s="2">
        <v>0</v>
      </c>
      <c r="BE22" s="2">
        <v>0</v>
      </c>
      <c r="BF22" s="2">
        <v>1</v>
      </c>
      <c r="BG22" s="2">
        <v>1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1</v>
      </c>
      <c r="BO22" s="2">
        <v>1</v>
      </c>
      <c r="BP22" s="2">
        <v>0</v>
      </c>
      <c r="BQ22" s="2">
        <v>1</v>
      </c>
      <c r="BR22" s="2">
        <v>0</v>
      </c>
      <c r="BS22" s="2">
        <v>1</v>
      </c>
      <c r="BT22" s="2">
        <v>1</v>
      </c>
      <c r="BU22" s="2">
        <v>0</v>
      </c>
      <c r="BV22" s="2">
        <v>1</v>
      </c>
      <c r="BW22" s="2">
        <v>0</v>
      </c>
      <c r="BX22" s="2">
        <v>0</v>
      </c>
      <c r="BY22" s="2">
        <v>1</v>
      </c>
      <c r="BZ22" s="2">
        <v>0</v>
      </c>
      <c r="CA22" s="2">
        <v>1</v>
      </c>
      <c r="CC22" s="12">
        <f t="shared" si="12"/>
        <v>7069</v>
      </c>
    </row>
    <row r="23" spans="1:81" x14ac:dyDescent="0.2">
      <c r="A23" s="5" t="s">
        <v>22</v>
      </c>
      <c r="B23" s="2" t="s">
        <v>22</v>
      </c>
      <c r="D23" s="2" t="s">
        <v>83</v>
      </c>
      <c r="E23" s="2" t="s">
        <v>83</v>
      </c>
      <c r="F23" s="2">
        <v>100.1</v>
      </c>
      <c r="G23" s="2">
        <v>4</v>
      </c>
      <c r="H23" s="2">
        <v>3</v>
      </c>
      <c r="I23" s="13">
        <v>7398</v>
      </c>
      <c r="J23" s="2">
        <v>640</v>
      </c>
      <c r="K23" s="13">
        <v>1296</v>
      </c>
      <c r="L23" s="2">
        <v>710</v>
      </c>
      <c r="M23" s="13">
        <v>1563</v>
      </c>
      <c r="N23" s="13">
        <v>1276</v>
      </c>
      <c r="O23" s="2">
        <v>960</v>
      </c>
      <c r="P23" s="2">
        <v>567</v>
      </c>
      <c r="Q23" s="2">
        <f t="shared" si="0"/>
        <v>5076</v>
      </c>
      <c r="R23" s="2">
        <v>262</v>
      </c>
      <c r="S23" s="2">
        <v>93</v>
      </c>
      <c r="T23" s="2">
        <v>31</v>
      </c>
      <c r="U23" s="2">
        <f t="shared" si="1"/>
        <v>386</v>
      </c>
      <c r="V23" s="2">
        <f t="shared" si="2"/>
        <v>1936</v>
      </c>
      <c r="W23" s="11">
        <f t="shared" si="3"/>
        <v>0.26169234928359014</v>
      </c>
      <c r="X23" s="11">
        <f t="shared" si="4"/>
        <v>0.68613138686131392</v>
      </c>
      <c r="Y23" s="11">
        <f t="shared" si="5"/>
        <v>5.2176263855095974E-2</v>
      </c>
      <c r="Z23" s="12">
        <f t="shared" si="13"/>
        <v>645.33333333333337</v>
      </c>
      <c r="AA23" s="12">
        <f t="shared" si="7"/>
        <v>484</v>
      </c>
      <c r="AB23" s="12">
        <f t="shared" si="8"/>
        <v>1849.5</v>
      </c>
      <c r="AC23" s="12">
        <f t="shared" si="9"/>
        <v>73.906093906093915</v>
      </c>
      <c r="AD23" s="11">
        <f t="shared" si="10"/>
        <v>0.75</v>
      </c>
      <c r="AE23" s="12">
        <v>884</v>
      </c>
      <c r="AF23" s="2">
        <v>1667</v>
      </c>
      <c r="AG23" s="11">
        <f t="shared" si="11"/>
        <v>0.34653077224617795</v>
      </c>
      <c r="AH23" s="2">
        <v>2</v>
      </c>
      <c r="AI23" s="2">
        <v>1</v>
      </c>
      <c r="AJ23" s="2">
        <v>0</v>
      </c>
      <c r="AK23" s="2">
        <v>2</v>
      </c>
      <c r="AL23" s="2">
        <v>0</v>
      </c>
      <c r="AM23" s="2">
        <v>1</v>
      </c>
      <c r="AN23" s="2">
        <v>2</v>
      </c>
      <c r="AO23" s="2">
        <v>0</v>
      </c>
      <c r="AP23" s="2">
        <v>0</v>
      </c>
      <c r="AQ23" s="2">
        <v>0</v>
      </c>
      <c r="AR23" s="2">
        <v>1</v>
      </c>
      <c r="AS23" s="2">
        <v>3</v>
      </c>
      <c r="AT23" s="2">
        <v>0</v>
      </c>
      <c r="AU23" s="2">
        <v>0</v>
      </c>
      <c r="AV23" s="2">
        <v>1</v>
      </c>
      <c r="AW23" s="2">
        <v>1</v>
      </c>
      <c r="AX23" s="2">
        <v>0</v>
      </c>
      <c r="AY23" s="2">
        <v>0</v>
      </c>
      <c r="AZ23" s="2">
        <v>3</v>
      </c>
      <c r="BA23" s="2">
        <v>1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1</v>
      </c>
      <c r="BL23" s="2">
        <v>0</v>
      </c>
      <c r="BM23" s="2">
        <v>1</v>
      </c>
      <c r="BN23" s="2">
        <v>1</v>
      </c>
      <c r="BO23" s="2">
        <v>1</v>
      </c>
      <c r="BP23" s="2">
        <v>2</v>
      </c>
      <c r="BQ23" s="2">
        <v>2</v>
      </c>
      <c r="BR23" s="2">
        <v>1</v>
      </c>
      <c r="BS23" s="2">
        <v>3</v>
      </c>
      <c r="BT23" s="2">
        <v>1</v>
      </c>
      <c r="BU23" s="2">
        <v>0</v>
      </c>
      <c r="BV23" s="2">
        <v>0</v>
      </c>
      <c r="BW23" s="2">
        <v>0</v>
      </c>
      <c r="BX23" s="2">
        <v>0</v>
      </c>
      <c r="BY23" s="2">
        <v>1</v>
      </c>
      <c r="BZ23" s="2">
        <v>1</v>
      </c>
      <c r="CA23" s="2">
        <v>1</v>
      </c>
      <c r="CC23" s="12">
        <f t="shared" si="12"/>
        <v>1820.6666666666667</v>
      </c>
    </row>
    <row r="24" spans="1:81" x14ac:dyDescent="0.2">
      <c r="A24" s="5" t="s">
        <v>29</v>
      </c>
      <c r="B24" s="2" t="s">
        <v>29</v>
      </c>
      <c r="D24" s="2" t="s">
        <v>89</v>
      </c>
      <c r="E24" s="2" t="s">
        <v>89</v>
      </c>
      <c r="F24" s="2">
        <v>98</v>
      </c>
      <c r="G24" s="2">
        <v>3</v>
      </c>
      <c r="H24" s="2">
        <v>2</v>
      </c>
      <c r="I24" s="2">
        <v>924</v>
      </c>
      <c r="J24" s="2">
        <v>41</v>
      </c>
      <c r="K24" s="2">
        <v>122</v>
      </c>
      <c r="L24" s="2">
        <v>89</v>
      </c>
      <c r="M24" s="2">
        <v>197</v>
      </c>
      <c r="N24" s="2">
        <v>156</v>
      </c>
      <c r="O24" s="2">
        <v>151</v>
      </c>
      <c r="P24" s="2">
        <v>92</v>
      </c>
      <c r="Q24" s="2">
        <f t="shared" si="0"/>
        <v>685</v>
      </c>
      <c r="R24" s="2">
        <v>54</v>
      </c>
      <c r="S24" s="2">
        <v>14</v>
      </c>
      <c r="T24" s="2">
        <v>8</v>
      </c>
      <c r="U24" s="2">
        <f t="shared" si="1"/>
        <v>76</v>
      </c>
      <c r="V24" s="2">
        <f t="shared" si="2"/>
        <v>163</v>
      </c>
      <c r="W24" s="11">
        <f t="shared" si="3"/>
        <v>0.1764069264069264</v>
      </c>
      <c r="X24" s="11">
        <f t="shared" si="4"/>
        <v>0.7413419913419913</v>
      </c>
      <c r="Y24" s="11">
        <f t="shared" si="5"/>
        <v>8.2251082251082255E-2</v>
      </c>
      <c r="Z24" s="12">
        <f t="shared" si="13"/>
        <v>81.5</v>
      </c>
      <c r="AA24" s="12">
        <f t="shared" si="7"/>
        <v>54.333333333333336</v>
      </c>
      <c r="AB24" s="12">
        <f t="shared" si="8"/>
        <v>308</v>
      </c>
      <c r="AC24" s="12">
        <f t="shared" si="9"/>
        <v>9.4285714285714288</v>
      </c>
      <c r="AD24" s="11">
        <f t="shared" si="10"/>
        <v>0.66666666666666663</v>
      </c>
      <c r="AE24" s="12">
        <v>291</v>
      </c>
      <c r="AF24" s="2">
        <v>111</v>
      </c>
      <c r="AG24" s="11">
        <f t="shared" si="11"/>
        <v>0.72388059701492535</v>
      </c>
      <c r="AH24" s="2">
        <v>1</v>
      </c>
      <c r="AI24" s="2">
        <v>1</v>
      </c>
      <c r="AJ24" s="2">
        <v>0</v>
      </c>
      <c r="AK24" s="2">
        <v>1</v>
      </c>
      <c r="AL24" s="2">
        <v>0</v>
      </c>
      <c r="AM24" s="2">
        <v>1</v>
      </c>
      <c r="AN24" s="2">
        <v>2</v>
      </c>
      <c r="AO24" s="2">
        <v>0</v>
      </c>
      <c r="AP24" s="2">
        <v>0</v>
      </c>
      <c r="AQ24" s="2">
        <v>0</v>
      </c>
      <c r="AR24" s="2">
        <v>1</v>
      </c>
      <c r="AS24" s="2">
        <v>2</v>
      </c>
      <c r="AT24" s="2">
        <v>0</v>
      </c>
      <c r="AU24" s="2">
        <v>0</v>
      </c>
      <c r="AV24" s="2">
        <v>1</v>
      </c>
      <c r="AW24" s="2">
        <v>0</v>
      </c>
      <c r="AX24" s="2">
        <v>0</v>
      </c>
      <c r="AY24" s="2">
        <v>0</v>
      </c>
      <c r="AZ24" s="2">
        <v>2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1</v>
      </c>
      <c r="BL24" s="2">
        <v>0</v>
      </c>
      <c r="BM24" s="2">
        <v>0</v>
      </c>
      <c r="BN24" s="2">
        <v>1</v>
      </c>
      <c r="BO24" s="2">
        <v>1</v>
      </c>
      <c r="BP24" s="2">
        <v>2</v>
      </c>
      <c r="BQ24" s="2">
        <v>2</v>
      </c>
      <c r="BR24" s="2">
        <v>1</v>
      </c>
      <c r="BS24" s="2">
        <v>2</v>
      </c>
      <c r="BT24" s="2">
        <v>1</v>
      </c>
      <c r="BU24" s="2">
        <v>0</v>
      </c>
      <c r="BV24" s="2">
        <v>0</v>
      </c>
      <c r="BW24" s="2">
        <v>0</v>
      </c>
      <c r="BX24" s="2">
        <v>0</v>
      </c>
      <c r="BY24" s="2">
        <v>1</v>
      </c>
      <c r="BZ24" s="2">
        <v>1</v>
      </c>
      <c r="CA24" s="2">
        <v>0</v>
      </c>
      <c r="CC24" s="12">
        <f t="shared" si="12"/>
        <v>380.5</v>
      </c>
    </row>
    <row r="25" spans="1:81" x14ac:dyDescent="0.2">
      <c r="A25" s="5" t="s">
        <v>44</v>
      </c>
      <c r="B25" s="2" t="s">
        <v>44</v>
      </c>
      <c r="D25" s="2" t="s">
        <v>103</v>
      </c>
      <c r="E25" s="2" t="s">
        <v>103</v>
      </c>
      <c r="F25" s="2">
        <v>15</v>
      </c>
      <c r="G25" s="2">
        <v>3</v>
      </c>
      <c r="H25" s="2">
        <v>1</v>
      </c>
      <c r="I25" s="13">
        <v>3032</v>
      </c>
      <c r="J25" s="2">
        <v>132</v>
      </c>
      <c r="K25" s="2">
        <v>113</v>
      </c>
      <c r="L25" s="2">
        <v>419</v>
      </c>
      <c r="M25" s="13">
        <v>1299</v>
      </c>
      <c r="N25" s="2">
        <v>409</v>
      </c>
      <c r="O25" s="2">
        <v>260</v>
      </c>
      <c r="P25" s="2">
        <v>220</v>
      </c>
      <c r="Q25" s="2">
        <f t="shared" si="0"/>
        <v>2607</v>
      </c>
      <c r="R25" s="2">
        <v>121</v>
      </c>
      <c r="S25" s="2">
        <v>43</v>
      </c>
      <c r="T25" s="2">
        <v>16</v>
      </c>
      <c r="U25" s="2">
        <f t="shared" si="1"/>
        <v>180</v>
      </c>
      <c r="V25" s="2">
        <f t="shared" si="2"/>
        <v>245</v>
      </c>
      <c r="W25" s="11">
        <f t="shared" si="3"/>
        <v>8.0804749340369394E-2</v>
      </c>
      <c r="X25" s="11">
        <f t="shared" si="4"/>
        <v>0.85982849604221634</v>
      </c>
      <c r="Y25" s="11">
        <f t="shared" si="5"/>
        <v>5.9366754617414245E-2</v>
      </c>
      <c r="Z25" s="12">
        <f t="shared" si="13"/>
        <v>245</v>
      </c>
      <c r="AA25" s="12">
        <f t="shared" si="7"/>
        <v>81.666666666666671</v>
      </c>
      <c r="AB25" s="12">
        <f t="shared" si="8"/>
        <v>1010.6666666666666</v>
      </c>
      <c r="AC25" s="12">
        <f t="shared" si="9"/>
        <v>202.13333333333333</v>
      </c>
      <c r="AD25" s="11">
        <f t="shared" si="10"/>
        <v>0.33333333333333331</v>
      </c>
      <c r="AE25" s="12">
        <v>462</v>
      </c>
      <c r="AF25" s="2">
        <v>1296</v>
      </c>
      <c r="AG25" s="11">
        <f t="shared" si="11"/>
        <v>0.26279863481228671</v>
      </c>
      <c r="AH25" s="2">
        <v>1</v>
      </c>
      <c r="AI25" s="2">
        <v>0</v>
      </c>
      <c r="AJ25" s="2">
        <v>0</v>
      </c>
      <c r="AK25" s="2">
        <v>1</v>
      </c>
      <c r="AL25" s="2">
        <v>0</v>
      </c>
      <c r="AM25" s="2">
        <v>0</v>
      </c>
      <c r="AN25" s="2">
        <v>1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1</v>
      </c>
      <c r="AZ25" s="2">
        <v>1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1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1</v>
      </c>
      <c r="BR25" s="2">
        <v>0</v>
      </c>
      <c r="BS25" s="2">
        <v>1</v>
      </c>
      <c r="BT25" s="2">
        <v>0</v>
      </c>
      <c r="BU25" s="2">
        <v>0</v>
      </c>
      <c r="BV25" s="2">
        <v>1</v>
      </c>
      <c r="BW25" s="2">
        <v>0</v>
      </c>
      <c r="BX25" s="2">
        <v>0</v>
      </c>
      <c r="BY25" s="2">
        <v>1</v>
      </c>
      <c r="BZ25" s="2">
        <v>1</v>
      </c>
      <c r="CA25" s="2">
        <v>0</v>
      </c>
      <c r="CC25" s="12">
        <f t="shared" si="12"/>
        <v>2787</v>
      </c>
    </row>
    <row r="26" spans="1:81" x14ac:dyDescent="0.2">
      <c r="A26" s="5" t="s">
        <v>2</v>
      </c>
      <c r="B26" s="2" t="s">
        <v>2</v>
      </c>
      <c r="D26" s="2" t="s">
        <v>63</v>
      </c>
      <c r="E26" s="2" t="s">
        <v>63</v>
      </c>
      <c r="F26" s="2">
        <v>18.45</v>
      </c>
      <c r="G26" s="2">
        <v>3</v>
      </c>
      <c r="H26" s="2">
        <v>1</v>
      </c>
      <c r="I26" s="2">
        <v>2555</v>
      </c>
      <c r="J26" s="2">
        <v>202</v>
      </c>
      <c r="K26" s="2">
        <v>277</v>
      </c>
      <c r="L26" s="2">
        <v>162</v>
      </c>
      <c r="M26" s="2">
        <v>545</v>
      </c>
      <c r="N26" s="2">
        <v>495</v>
      </c>
      <c r="O26" s="2">
        <v>376</v>
      </c>
      <c r="P26" s="2">
        <v>289</v>
      </c>
      <c r="Q26" s="2">
        <f t="shared" si="0"/>
        <v>1867</v>
      </c>
      <c r="R26" s="2">
        <v>146</v>
      </c>
      <c r="S26" s="2">
        <v>40</v>
      </c>
      <c r="T26" s="2">
        <v>23</v>
      </c>
      <c r="U26" s="2">
        <f t="shared" si="1"/>
        <v>209</v>
      </c>
      <c r="V26" s="2">
        <f t="shared" si="2"/>
        <v>479</v>
      </c>
      <c r="W26" s="11">
        <f t="shared" si="3"/>
        <v>0.18747553816046966</v>
      </c>
      <c r="X26" s="11">
        <f t="shared" si="4"/>
        <v>0.7307240704500978</v>
      </c>
      <c r="Y26" s="11">
        <f t="shared" si="5"/>
        <v>8.1800391389432486E-2</v>
      </c>
      <c r="Z26" s="12">
        <f t="shared" si="13"/>
        <v>479</v>
      </c>
      <c r="AA26" s="12">
        <f t="shared" si="7"/>
        <v>159.66666666666666</v>
      </c>
      <c r="AB26" s="12">
        <f t="shared" si="8"/>
        <v>851.66666666666663</v>
      </c>
      <c r="AC26" s="12">
        <f t="shared" si="9"/>
        <v>138.48238482384824</v>
      </c>
      <c r="AD26" s="11">
        <f t="shared" si="10"/>
        <v>0.33333333333333331</v>
      </c>
      <c r="AE26" s="2">
        <v>637</v>
      </c>
      <c r="AF26" s="2">
        <v>395</v>
      </c>
      <c r="AG26" s="11">
        <f t="shared" si="11"/>
        <v>0.61724806201550386</v>
      </c>
      <c r="AH26" s="2">
        <v>1</v>
      </c>
      <c r="AI26" s="2">
        <v>0</v>
      </c>
      <c r="AJ26" s="2">
        <v>0</v>
      </c>
      <c r="AK26" s="2">
        <v>1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1</v>
      </c>
      <c r="AX26" s="2">
        <v>1</v>
      </c>
      <c r="AY26" s="2">
        <v>0</v>
      </c>
      <c r="AZ26" s="2">
        <v>0</v>
      </c>
      <c r="BA26" s="2">
        <v>1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1</v>
      </c>
      <c r="BT26" s="2">
        <v>0</v>
      </c>
      <c r="BU26" s="2">
        <v>0</v>
      </c>
      <c r="BV26" s="2">
        <v>1</v>
      </c>
      <c r="BW26" s="2">
        <v>0</v>
      </c>
      <c r="BX26" s="2">
        <v>1</v>
      </c>
      <c r="BY26" s="2">
        <v>1</v>
      </c>
      <c r="BZ26" s="2">
        <v>0</v>
      </c>
      <c r="CA26" s="2">
        <v>1</v>
      </c>
      <c r="CC26" s="12">
        <f t="shared" si="12"/>
        <v>2076</v>
      </c>
    </row>
    <row r="27" spans="1:81" x14ac:dyDescent="0.2">
      <c r="A27" s="5" t="s">
        <v>18</v>
      </c>
      <c r="B27" s="2" t="s">
        <v>18</v>
      </c>
      <c r="D27" s="2" t="s">
        <v>79</v>
      </c>
      <c r="E27" s="2" t="s">
        <v>79</v>
      </c>
      <c r="F27" s="2">
        <v>3.2</v>
      </c>
      <c r="G27" s="2">
        <v>3</v>
      </c>
      <c r="H27" s="2">
        <v>1</v>
      </c>
      <c r="I27" s="2">
        <v>8722</v>
      </c>
      <c r="J27" s="2">
        <v>373</v>
      </c>
      <c r="K27" s="2">
        <v>335</v>
      </c>
      <c r="L27" s="2">
        <v>915</v>
      </c>
      <c r="M27" s="2">
        <v>4163</v>
      </c>
      <c r="N27" s="2">
        <v>1525</v>
      </c>
      <c r="O27" s="2">
        <v>713</v>
      </c>
      <c r="P27" s="2">
        <v>477</v>
      </c>
      <c r="Q27" s="2">
        <f t="shared" si="0"/>
        <v>7793</v>
      </c>
      <c r="R27" s="2">
        <v>153</v>
      </c>
      <c r="S27" s="2">
        <v>53</v>
      </c>
      <c r="T27" s="2">
        <v>15</v>
      </c>
      <c r="U27" s="2">
        <f t="shared" si="1"/>
        <v>221</v>
      </c>
      <c r="V27" s="2">
        <f t="shared" si="2"/>
        <v>708</v>
      </c>
      <c r="W27" s="11">
        <f t="shared" si="3"/>
        <v>8.1174042650768177E-2</v>
      </c>
      <c r="X27" s="11">
        <f t="shared" si="4"/>
        <v>0.89348773217152033</v>
      </c>
      <c r="Y27" s="11">
        <f t="shared" si="5"/>
        <v>2.5338225177711535E-2</v>
      </c>
      <c r="Z27" s="12">
        <f t="shared" si="13"/>
        <v>708</v>
      </c>
      <c r="AA27" s="12">
        <f t="shared" si="7"/>
        <v>236</v>
      </c>
      <c r="AB27" s="12">
        <f t="shared" si="8"/>
        <v>2907.3333333333335</v>
      </c>
      <c r="AC27" s="12">
        <f t="shared" si="9"/>
        <v>2725.625</v>
      </c>
      <c r="AD27" s="11">
        <f t="shared" si="10"/>
        <v>0.33333333333333331</v>
      </c>
      <c r="AE27" s="2">
        <v>1312</v>
      </c>
      <c r="AF27" s="2">
        <v>3769</v>
      </c>
      <c r="AG27" s="11">
        <f t="shared" si="11"/>
        <v>0.25821688643967722</v>
      </c>
      <c r="AH27" s="2">
        <v>1</v>
      </c>
      <c r="AI27" s="2">
        <v>0</v>
      </c>
      <c r="AJ27" s="2">
        <v>0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1</v>
      </c>
      <c r="BN27" s="2">
        <v>0</v>
      </c>
      <c r="BO27" s="2">
        <v>0</v>
      </c>
      <c r="BP27" s="2">
        <v>1</v>
      </c>
      <c r="BQ27" s="2">
        <v>1</v>
      </c>
      <c r="BR27" s="2">
        <v>0</v>
      </c>
      <c r="BS27" s="2">
        <v>1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C27" s="12">
        <f t="shared" si="12"/>
        <v>8014</v>
      </c>
    </row>
    <row r="28" spans="1:81" x14ac:dyDescent="0.2">
      <c r="A28" s="5" t="s">
        <v>9</v>
      </c>
      <c r="B28" s="2" t="s">
        <v>9</v>
      </c>
      <c r="D28" s="2" t="s">
        <v>70</v>
      </c>
      <c r="E28" s="2" t="s">
        <v>70</v>
      </c>
      <c r="F28" s="2">
        <v>103</v>
      </c>
      <c r="G28" s="2">
        <v>3</v>
      </c>
      <c r="H28" s="2">
        <v>2</v>
      </c>
      <c r="I28" s="2">
        <v>3477</v>
      </c>
      <c r="J28" s="2">
        <v>282</v>
      </c>
      <c r="K28" s="2">
        <v>438</v>
      </c>
      <c r="L28" s="2">
        <v>339</v>
      </c>
      <c r="M28" s="2">
        <v>794</v>
      </c>
      <c r="N28" s="2">
        <v>547</v>
      </c>
      <c r="O28" s="2">
        <v>482</v>
      </c>
      <c r="P28" s="2">
        <v>347</v>
      </c>
      <c r="Q28" s="2">
        <f t="shared" si="0"/>
        <v>2509</v>
      </c>
      <c r="R28" s="2">
        <v>144</v>
      </c>
      <c r="S28" s="2">
        <v>69</v>
      </c>
      <c r="T28" s="2">
        <v>35</v>
      </c>
      <c r="U28" s="2">
        <f t="shared" si="1"/>
        <v>248</v>
      </c>
      <c r="V28" s="2">
        <f t="shared" si="2"/>
        <v>720</v>
      </c>
      <c r="W28" s="11">
        <f t="shared" si="3"/>
        <v>0.20707506471095771</v>
      </c>
      <c r="X28" s="11">
        <f t="shared" si="4"/>
        <v>0.72159907966637904</v>
      </c>
      <c r="Y28" s="11">
        <f t="shared" si="5"/>
        <v>7.132585562266322E-2</v>
      </c>
      <c r="Z28" s="12">
        <f t="shared" si="13"/>
        <v>360</v>
      </c>
      <c r="AA28" s="12">
        <f t="shared" si="7"/>
        <v>240</v>
      </c>
      <c r="AB28" s="12">
        <f t="shared" si="8"/>
        <v>1159</v>
      </c>
      <c r="AC28" s="12">
        <f t="shared" si="9"/>
        <v>33.757281553398059</v>
      </c>
      <c r="AD28" s="11">
        <f t="shared" si="10"/>
        <v>0.66666666666666663</v>
      </c>
      <c r="AE28" s="2">
        <v>687</v>
      </c>
      <c r="AF28" s="2">
        <v>598</v>
      </c>
      <c r="AG28" s="11">
        <f t="shared" si="11"/>
        <v>0.53463035019455252</v>
      </c>
      <c r="AH28" s="2">
        <v>1</v>
      </c>
      <c r="AI28" s="2">
        <v>1</v>
      </c>
      <c r="AJ28" s="2">
        <v>0</v>
      </c>
      <c r="AK28" s="2">
        <v>0</v>
      </c>
      <c r="AL28" s="2">
        <v>0</v>
      </c>
      <c r="AM28" s="2">
        <v>1</v>
      </c>
      <c r="AN28" s="2">
        <v>2</v>
      </c>
      <c r="AO28" s="2">
        <v>0</v>
      </c>
      <c r="AP28" s="2">
        <v>0</v>
      </c>
      <c r="AQ28" s="2">
        <v>0</v>
      </c>
      <c r="AR28" s="2">
        <v>1</v>
      </c>
      <c r="AS28" s="2">
        <v>2</v>
      </c>
      <c r="AT28" s="2">
        <v>0</v>
      </c>
      <c r="AU28" s="2">
        <v>0</v>
      </c>
      <c r="AV28" s="2">
        <v>1</v>
      </c>
      <c r="AW28" s="2">
        <v>0</v>
      </c>
      <c r="AX28" s="2">
        <v>0</v>
      </c>
      <c r="AY28" s="2">
        <v>1</v>
      </c>
      <c r="AZ28" s="2">
        <v>2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1</v>
      </c>
      <c r="BL28" s="2">
        <v>0</v>
      </c>
      <c r="BM28" s="2">
        <v>0</v>
      </c>
      <c r="BN28" s="2">
        <v>0</v>
      </c>
      <c r="BO28" s="2">
        <v>1</v>
      </c>
      <c r="BP28" s="2">
        <v>1</v>
      </c>
      <c r="BQ28" s="2">
        <v>2</v>
      </c>
      <c r="BR28" s="2">
        <v>1</v>
      </c>
      <c r="BS28" s="2">
        <v>1</v>
      </c>
      <c r="BT28" s="2">
        <v>1</v>
      </c>
      <c r="BU28" s="2">
        <v>0</v>
      </c>
      <c r="BV28" s="2">
        <v>1</v>
      </c>
      <c r="BW28" s="2">
        <v>0</v>
      </c>
      <c r="BX28" s="2">
        <v>0</v>
      </c>
      <c r="BY28" s="2">
        <v>1</v>
      </c>
      <c r="BZ28" s="2">
        <v>0</v>
      </c>
      <c r="CA28" s="2">
        <v>0</v>
      </c>
      <c r="CC28" s="12">
        <f t="shared" si="12"/>
        <v>1378.5</v>
      </c>
    </row>
    <row r="29" spans="1:81" x14ac:dyDescent="0.2">
      <c r="A29" s="5" t="s">
        <v>60</v>
      </c>
      <c r="B29" s="2" t="s">
        <v>60</v>
      </c>
      <c r="D29" s="2" t="s">
        <v>118</v>
      </c>
      <c r="E29" s="2" t="s">
        <v>118</v>
      </c>
      <c r="F29" s="2">
        <v>24.2</v>
      </c>
      <c r="G29" s="2">
        <v>3</v>
      </c>
      <c r="H29" s="2">
        <v>1</v>
      </c>
      <c r="I29" s="13">
        <v>3616</v>
      </c>
      <c r="J29" s="2">
        <v>276</v>
      </c>
      <c r="K29" s="2">
        <v>701</v>
      </c>
      <c r="L29" s="2">
        <v>201</v>
      </c>
      <c r="M29" s="2">
        <v>352</v>
      </c>
      <c r="N29" s="2">
        <v>565</v>
      </c>
      <c r="O29" s="2">
        <v>571</v>
      </c>
      <c r="P29" s="2">
        <v>532</v>
      </c>
      <c r="Q29" s="2">
        <f t="shared" si="0"/>
        <v>2221</v>
      </c>
      <c r="R29" s="2">
        <v>205</v>
      </c>
      <c r="S29" s="2">
        <v>153</v>
      </c>
      <c r="T29" s="2">
        <v>60</v>
      </c>
      <c r="U29" s="2">
        <f t="shared" si="1"/>
        <v>418</v>
      </c>
      <c r="V29" s="2">
        <f t="shared" si="2"/>
        <v>977</v>
      </c>
      <c r="W29" s="11">
        <f t="shared" si="3"/>
        <v>0.27018805309734512</v>
      </c>
      <c r="X29" s="11">
        <f t="shared" si="4"/>
        <v>0.61421460176991149</v>
      </c>
      <c r="Y29" s="11">
        <f t="shared" si="5"/>
        <v>0.11559734513274336</v>
      </c>
      <c r="Z29" s="12">
        <f t="shared" si="13"/>
        <v>977</v>
      </c>
      <c r="AA29" s="12">
        <f t="shared" si="7"/>
        <v>325.66666666666669</v>
      </c>
      <c r="AB29" s="12">
        <f t="shared" si="8"/>
        <v>1205.3333333333333</v>
      </c>
      <c r="AC29" s="12">
        <f t="shared" si="9"/>
        <v>149.42148760330579</v>
      </c>
      <c r="AD29" s="11">
        <f t="shared" si="10"/>
        <v>0.33333333333333331</v>
      </c>
      <c r="AE29" s="12">
        <v>1121</v>
      </c>
      <c r="AF29" s="2">
        <v>158</v>
      </c>
      <c r="AG29" s="11">
        <f t="shared" si="11"/>
        <v>0.87646598905394835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1</v>
      </c>
      <c r="AQ29" s="2">
        <v>0</v>
      </c>
      <c r="AR29" s="2">
        <v>0</v>
      </c>
      <c r="AS29" s="2">
        <v>1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1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1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C29" s="12">
        <f t="shared" si="12"/>
        <v>2639</v>
      </c>
    </row>
    <row r="30" spans="1:81" x14ac:dyDescent="0.2">
      <c r="A30" s="5" t="s">
        <v>25</v>
      </c>
      <c r="B30" s="2" t="s">
        <v>25</v>
      </c>
      <c r="D30" s="2" t="s">
        <v>86</v>
      </c>
      <c r="E30" s="2" t="s">
        <v>86</v>
      </c>
      <c r="F30" s="2">
        <v>12</v>
      </c>
      <c r="G30" s="2">
        <v>3</v>
      </c>
      <c r="H30" s="2">
        <v>3</v>
      </c>
      <c r="I30" s="13">
        <v>9365</v>
      </c>
      <c r="J30" s="2">
        <v>633</v>
      </c>
      <c r="K30" s="13">
        <v>1251</v>
      </c>
      <c r="L30" s="2">
        <v>830</v>
      </c>
      <c r="M30" s="13">
        <v>2306</v>
      </c>
      <c r="N30" s="13">
        <v>1749</v>
      </c>
      <c r="O30" s="13">
        <v>1297</v>
      </c>
      <c r="P30" s="2">
        <v>762</v>
      </c>
      <c r="Q30" s="2">
        <f t="shared" si="0"/>
        <v>6944</v>
      </c>
      <c r="R30" s="2">
        <v>341</v>
      </c>
      <c r="S30" s="2">
        <v>143</v>
      </c>
      <c r="T30" s="2">
        <v>53</v>
      </c>
      <c r="U30" s="2">
        <f t="shared" si="1"/>
        <v>537</v>
      </c>
      <c r="V30" s="2">
        <f t="shared" si="2"/>
        <v>1884</v>
      </c>
      <c r="W30" s="11">
        <f t="shared" si="3"/>
        <v>0.20117458622530698</v>
      </c>
      <c r="X30" s="11">
        <f t="shared" si="4"/>
        <v>0.74148424986652428</v>
      </c>
      <c r="Y30" s="11">
        <f t="shared" si="5"/>
        <v>5.7341163908168714E-2</v>
      </c>
      <c r="Z30" s="12">
        <f t="shared" si="13"/>
        <v>628</v>
      </c>
      <c r="AA30" s="12">
        <f t="shared" si="7"/>
        <v>628</v>
      </c>
      <c r="AB30" s="12">
        <f t="shared" si="8"/>
        <v>3121.6666666666665</v>
      </c>
      <c r="AC30" s="12">
        <f t="shared" si="9"/>
        <v>780.41666666666663</v>
      </c>
      <c r="AD30" s="11">
        <f t="shared" si="10"/>
        <v>1</v>
      </c>
      <c r="AE30" s="12">
        <v>1281</v>
      </c>
      <c r="AF30" s="2">
        <v>2408</v>
      </c>
      <c r="AG30" s="11">
        <f t="shared" si="11"/>
        <v>0.34724857685009486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1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2</v>
      </c>
      <c r="AT30" s="2">
        <v>0</v>
      </c>
      <c r="AU30" s="2">
        <v>1</v>
      </c>
      <c r="AV30" s="2">
        <v>0</v>
      </c>
      <c r="AW30" s="2">
        <v>0</v>
      </c>
      <c r="AX30" s="2">
        <v>0</v>
      </c>
      <c r="AY30" s="2">
        <v>0</v>
      </c>
      <c r="AZ30" s="2">
        <v>2</v>
      </c>
      <c r="BA30" s="2">
        <v>0</v>
      </c>
      <c r="BB30" s="2">
        <v>1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1</v>
      </c>
      <c r="BL30" s="2">
        <v>0</v>
      </c>
      <c r="BM30" s="2">
        <v>0</v>
      </c>
      <c r="BN30" s="2">
        <v>1</v>
      </c>
      <c r="BO30" s="2">
        <v>1</v>
      </c>
      <c r="BP30" s="2">
        <v>1</v>
      </c>
      <c r="BQ30" s="2">
        <v>1</v>
      </c>
      <c r="BR30" s="2">
        <v>1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2</v>
      </c>
      <c r="BZ30" s="2">
        <v>1</v>
      </c>
      <c r="CA30" s="2">
        <v>0</v>
      </c>
      <c r="CC30" s="12">
        <f t="shared" si="12"/>
        <v>2493.6666666666665</v>
      </c>
    </row>
    <row r="31" spans="1:81" x14ac:dyDescent="0.2">
      <c r="A31" s="5" t="s">
        <v>45</v>
      </c>
      <c r="B31" s="2" t="s">
        <v>45</v>
      </c>
      <c r="D31" s="2" t="s">
        <v>104</v>
      </c>
      <c r="E31" s="2" t="s">
        <v>104</v>
      </c>
      <c r="F31" s="2">
        <v>5</v>
      </c>
      <c r="G31" s="2">
        <v>2</v>
      </c>
      <c r="H31" s="2">
        <v>1</v>
      </c>
      <c r="I31" s="13">
        <v>2536</v>
      </c>
      <c r="J31" s="2">
        <v>71</v>
      </c>
      <c r="K31" s="2">
        <v>65</v>
      </c>
      <c r="L31" s="2">
        <v>401</v>
      </c>
      <c r="M31" s="2">
        <v>956</v>
      </c>
      <c r="N31" s="2">
        <v>359</v>
      </c>
      <c r="O31" s="2">
        <v>237</v>
      </c>
      <c r="P31" s="2">
        <v>218</v>
      </c>
      <c r="Q31" s="2">
        <f t="shared" si="0"/>
        <v>2171</v>
      </c>
      <c r="R31" s="2">
        <v>162</v>
      </c>
      <c r="S31" s="2">
        <v>53</v>
      </c>
      <c r="T31" s="2">
        <v>14</v>
      </c>
      <c r="U31" s="2">
        <f t="shared" si="1"/>
        <v>229</v>
      </c>
      <c r="V31" s="2">
        <f t="shared" si="2"/>
        <v>136</v>
      </c>
      <c r="W31" s="11">
        <f t="shared" si="3"/>
        <v>5.362776025236593E-2</v>
      </c>
      <c r="X31" s="11">
        <f t="shared" si="4"/>
        <v>0.85607255520504733</v>
      </c>
      <c r="Y31" s="11">
        <f t="shared" si="5"/>
        <v>9.0299684542586744E-2</v>
      </c>
      <c r="Z31" s="12">
        <f t="shared" si="13"/>
        <v>136</v>
      </c>
      <c r="AA31" s="12">
        <f t="shared" si="7"/>
        <v>68</v>
      </c>
      <c r="AB31" s="12">
        <f t="shared" si="8"/>
        <v>1268</v>
      </c>
      <c r="AC31" s="12">
        <f t="shared" si="9"/>
        <v>507.2</v>
      </c>
      <c r="AD31" s="11">
        <f t="shared" si="10"/>
        <v>0.5</v>
      </c>
      <c r="AE31" s="12">
        <v>472</v>
      </c>
      <c r="AF31" s="2">
        <v>970</v>
      </c>
      <c r="AG31" s="11">
        <f t="shared" si="11"/>
        <v>0.32732316227461861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C31" s="12">
        <f t="shared" si="12"/>
        <v>2400</v>
      </c>
    </row>
    <row r="32" spans="1:81" x14ac:dyDescent="0.2">
      <c r="A32" s="5" t="s">
        <v>4</v>
      </c>
      <c r="B32" s="2" t="s">
        <v>4</v>
      </c>
      <c r="D32" s="2" t="s">
        <v>65</v>
      </c>
      <c r="E32" s="2" t="s">
        <v>65</v>
      </c>
      <c r="F32" s="2">
        <v>6.1</v>
      </c>
      <c r="G32" s="2">
        <v>2</v>
      </c>
      <c r="H32" s="2">
        <v>1</v>
      </c>
      <c r="I32" s="2">
        <v>979</v>
      </c>
      <c r="J32" s="2">
        <v>65</v>
      </c>
      <c r="K32" s="2">
        <v>141</v>
      </c>
      <c r="L32" s="2">
        <v>74</v>
      </c>
      <c r="M32" s="2">
        <v>179</v>
      </c>
      <c r="N32" s="2">
        <v>157</v>
      </c>
      <c r="O32" s="2">
        <v>135</v>
      </c>
      <c r="P32" s="2">
        <v>107</v>
      </c>
      <c r="Q32" s="2">
        <f t="shared" si="0"/>
        <v>652</v>
      </c>
      <c r="R32" s="2">
        <v>58</v>
      </c>
      <c r="S32" s="2">
        <v>43</v>
      </c>
      <c r="T32" s="2">
        <v>20</v>
      </c>
      <c r="U32" s="2">
        <f t="shared" si="1"/>
        <v>121</v>
      </c>
      <c r="V32" s="2">
        <f t="shared" si="2"/>
        <v>206</v>
      </c>
      <c r="W32" s="11">
        <f t="shared" si="3"/>
        <v>0.21041879468845762</v>
      </c>
      <c r="X32" s="11">
        <f t="shared" si="4"/>
        <v>0.66598569969356491</v>
      </c>
      <c r="Y32" s="11">
        <f t="shared" si="5"/>
        <v>0.12359550561797752</v>
      </c>
      <c r="Z32" s="12">
        <f t="shared" si="13"/>
        <v>206</v>
      </c>
      <c r="AA32" s="12">
        <f t="shared" si="7"/>
        <v>103</v>
      </c>
      <c r="AB32" s="12">
        <f t="shared" si="8"/>
        <v>489.5</v>
      </c>
      <c r="AC32" s="12">
        <f t="shared" si="9"/>
        <v>160.49180327868854</v>
      </c>
      <c r="AD32" s="11">
        <f t="shared" si="10"/>
        <v>0.5</v>
      </c>
      <c r="AE32" s="2">
        <v>202</v>
      </c>
      <c r="AF32" s="2">
        <v>174</v>
      </c>
      <c r="AG32" s="11">
        <f t="shared" si="11"/>
        <v>0.53723404255319152</v>
      </c>
      <c r="AH32" s="2">
        <v>1</v>
      </c>
      <c r="AI32" s="2">
        <v>0</v>
      </c>
      <c r="AJ32" s="2">
        <v>0</v>
      </c>
      <c r="AK32" s="2">
        <v>1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1</v>
      </c>
      <c r="AT32" s="2">
        <v>0</v>
      </c>
      <c r="AU32" s="2">
        <v>0</v>
      </c>
      <c r="AV32" s="2">
        <v>0</v>
      </c>
      <c r="AW32" s="2">
        <v>1</v>
      </c>
      <c r="AX32" s="2">
        <v>0</v>
      </c>
      <c r="AY32" s="2">
        <v>0</v>
      </c>
      <c r="AZ32" s="2">
        <v>0</v>
      </c>
      <c r="BA32" s="2">
        <v>1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1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1</v>
      </c>
      <c r="BT32" s="2">
        <v>0</v>
      </c>
      <c r="BU32" s="2">
        <v>0</v>
      </c>
      <c r="BV32" s="2">
        <v>1</v>
      </c>
      <c r="BW32" s="2">
        <v>0</v>
      </c>
      <c r="BX32" s="2">
        <v>1</v>
      </c>
      <c r="BY32" s="2">
        <v>0</v>
      </c>
      <c r="BZ32" s="2">
        <v>0</v>
      </c>
      <c r="CA32" s="2">
        <v>1</v>
      </c>
      <c r="CC32" s="12">
        <f t="shared" si="12"/>
        <v>773</v>
      </c>
    </row>
    <row r="33" spans="1:81" x14ac:dyDescent="0.2">
      <c r="A33" s="5" t="s">
        <v>42</v>
      </c>
      <c r="B33" s="2" t="s">
        <v>42</v>
      </c>
      <c r="D33" s="2" t="s">
        <v>101</v>
      </c>
      <c r="E33" s="2" t="s">
        <v>101</v>
      </c>
      <c r="F33" s="2">
        <v>7.35</v>
      </c>
      <c r="G33" s="2">
        <v>2</v>
      </c>
      <c r="H33" s="2">
        <v>1</v>
      </c>
      <c r="I33" s="13">
        <v>1121</v>
      </c>
      <c r="J33" s="2">
        <v>79</v>
      </c>
      <c r="K33" s="2">
        <v>164</v>
      </c>
      <c r="L33" s="2">
        <v>85</v>
      </c>
      <c r="M33" s="2">
        <v>189</v>
      </c>
      <c r="N33" s="2">
        <v>195</v>
      </c>
      <c r="O33" s="2">
        <v>156</v>
      </c>
      <c r="P33" s="2">
        <v>166</v>
      </c>
      <c r="Q33" s="2">
        <f t="shared" si="0"/>
        <v>791</v>
      </c>
      <c r="R33" s="2">
        <v>58</v>
      </c>
      <c r="S33" s="2">
        <v>18</v>
      </c>
      <c r="T33" s="2">
        <v>11</v>
      </c>
      <c r="U33" s="2">
        <f t="shared" si="1"/>
        <v>87</v>
      </c>
      <c r="V33" s="2">
        <f t="shared" si="2"/>
        <v>243</v>
      </c>
      <c r="W33" s="11">
        <f t="shared" si="3"/>
        <v>0.21677074041034791</v>
      </c>
      <c r="X33" s="11">
        <f t="shared" si="4"/>
        <v>0.70561998215878685</v>
      </c>
      <c r="Y33" s="11">
        <f t="shared" si="5"/>
        <v>7.7609277430865292E-2</v>
      </c>
      <c r="Z33" s="12">
        <f t="shared" si="13"/>
        <v>243</v>
      </c>
      <c r="AA33" s="12">
        <f t="shared" si="7"/>
        <v>121.5</v>
      </c>
      <c r="AB33" s="12">
        <f t="shared" si="8"/>
        <v>560.5</v>
      </c>
      <c r="AC33" s="12">
        <f t="shared" si="9"/>
        <v>152.51700680272108</v>
      </c>
      <c r="AD33" s="11">
        <f t="shared" si="10"/>
        <v>0.5</v>
      </c>
      <c r="AE33" s="12">
        <v>299</v>
      </c>
      <c r="AF33" s="2">
        <v>145</v>
      </c>
      <c r="AG33" s="11">
        <f t="shared" si="11"/>
        <v>0.67342342342342343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1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C33" s="12">
        <f t="shared" si="12"/>
        <v>878</v>
      </c>
    </row>
    <row r="34" spans="1:81" x14ac:dyDescent="0.2">
      <c r="A34" s="5" t="s">
        <v>10</v>
      </c>
      <c r="B34" s="2" t="s">
        <v>10</v>
      </c>
      <c r="D34" s="2" t="s">
        <v>71</v>
      </c>
      <c r="E34" s="2" t="s">
        <v>71</v>
      </c>
      <c r="F34" s="2">
        <v>42</v>
      </c>
      <c r="G34" s="2">
        <v>2</v>
      </c>
      <c r="H34" s="2">
        <v>0</v>
      </c>
      <c r="I34" s="2">
        <v>1043</v>
      </c>
      <c r="J34" s="2">
        <v>53</v>
      </c>
      <c r="K34" s="2">
        <v>215</v>
      </c>
      <c r="L34" s="2">
        <v>41</v>
      </c>
      <c r="M34" s="2">
        <v>37</v>
      </c>
      <c r="N34" s="2">
        <v>140</v>
      </c>
      <c r="O34" s="2">
        <v>208</v>
      </c>
      <c r="P34" s="2">
        <v>197</v>
      </c>
      <c r="Q34" s="2">
        <f t="shared" ref="Q34:Q62" si="14">SUM(L34:P34)</f>
        <v>623</v>
      </c>
      <c r="R34" s="2">
        <v>75</v>
      </c>
      <c r="S34" s="2">
        <v>55</v>
      </c>
      <c r="T34" s="2">
        <v>22</v>
      </c>
      <c r="U34" s="2">
        <f t="shared" ref="U34:U62" si="15">SUM(R34:T34)</f>
        <v>152</v>
      </c>
      <c r="V34" s="2">
        <f t="shared" ref="V34:V62" si="16">J34+K34</f>
        <v>268</v>
      </c>
      <c r="W34" s="11">
        <f t="shared" ref="W34:W62" si="17">V34/I34</f>
        <v>0.25695110258868648</v>
      </c>
      <c r="X34" s="11">
        <f t="shared" ref="X34:X62" si="18">(L34+M34+N34+O34+P34)/I34</f>
        <v>0.59731543624161076</v>
      </c>
      <c r="Y34" s="11">
        <f t="shared" ref="Y34:Y62" si="19">(R34+S34+T34)/I34</f>
        <v>0.14573346116970279</v>
      </c>
      <c r="Z34" s="15" t="s">
        <v>630</v>
      </c>
      <c r="AA34" s="12">
        <f t="shared" ref="AA34:AA62" si="20">V34/G34</f>
        <v>134</v>
      </c>
      <c r="AB34" s="12">
        <f t="shared" ref="AB34:AB62" si="21">I34/G34</f>
        <v>521.5</v>
      </c>
      <c r="AC34" s="12">
        <f t="shared" ref="AC34:AC62" si="22">I34/F34</f>
        <v>24.833333333333332</v>
      </c>
      <c r="AD34" s="11">
        <f t="shared" ref="AD34:AD63" si="23">H34/G34</f>
        <v>0</v>
      </c>
      <c r="AE34" s="2">
        <v>376</v>
      </c>
      <c r="AF34" s="2">
        <v>16</v>
      </c>
      <c r="AG34" s="11">
        <f t="shared" ref="AG34:AG62" si="24">AE34/(AE34+AF34)</f>
        <v>0.95918367346938771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C34" s="12" t="e">
        <f t="shared" ref="CC34:CC62" si="25">(I34-V34)/H34</f>
        <v>#DIV/0!</v>
      </c>
    </row>
    <row r="35" spans="1:81" x14ac:dyDescent="0.2">
      <c r="A35" s="5" t="s">
        <v>41</v>
      </c>
      <c r="B35" s="2" t="s">
        <v>41</v>
      </c>
      <c r="D35" s="2" t="s">
        <v>100</v>
      </c>
      <c r="E35" s="2" t="s">
        <v>100</v>
      </c>
      <c r="F35" s="2">
        <v>15.1</v>
      </c>
      <c r="G35" s="2">
        <v>2</v>
      </c>
      <c r="H35" s="2">
        <v>1</v>
      </c>
      <c r="I35" s="13">
        <v>1370</v>
      </c>
      <c r="J35" s="2">
        <v>100</v>
      </c>
      <c r="K35" s="2">
        <v>255</v>
      </c>
      <c r="L35" s="2">
        <v>71</v>
      </c>
      <c r="M35" s="2">
        <v>164</v>
      </c>
      <c r="N35" s="2">
        <v>235</v>
      </c>
      <c r="O35" s="2">
        <v>205</v>
      </c>
      <c r="P35" s="2">
        <v>183</v>
      </c>
      <c r="Q35" s="2">
        <f t="shared" si="14"/>
        <v>858</v>
      </c>
      <c r="R35" s="2">
        <v>73</v>
      </c>
      <c r="S35" s="2">
        <v>58</v>
      </c>
      <c r="T35" s="2">
        <v>26</v>
      </c>
      <c r="U35" s="2">
        <f t="shared" si="15"/>
        <v>157</v>
      </c>
      <c r="V35" s="2">
        <f t="shared" si="16"/>
        <v>355</v>
      </c>
      <c r="W35" s="11">
        <f t="shared" si="17"/>
        <v>0.25912408759124089</v>
      </c>
      <c r="X35" s="11">
        <f t="shared" si="18"/>
        <v>0.62627737226277369</v>
      </c>
      <c r="Y35" s="11">
        <f t="shared" si="19"/>
        <v>0.1145985401459854</v>
      </c>
      <c r="Z35" s="12">
        <f>V35/H35</f>
        <v>355</v>
      </c>
      <c r="AA35" s="12">
        <f t="shared" si="20"/>
        <v>177.5</v>
      </c>
      <c r="AB35" s="12">
        <f t="shared" si="21"/>
        <v>685</v>
      </c>
      <c r="AC35" s="12">
        <f t="shared" si="22"/>
        <v>90.728476821192061</v>
      </c>
      <c r="AD35" s="11">
        <f t="shared" si="23"/>
        <v>0.5</v>
      </c>
      <c r="AE35" s="12">
        <v>417</v>
      </c>
      <c r="AF35" s="2">
        <v>78</v>
      </c>
      <c r="AG35" s="11">
        <f t="shared" si="24"/>
        <v>0.84242424242424241</v>
      </c>
      <c r="AH35" s="2">
        <v>0</v>
      </c>
      <c r="AI35" s="2">
        <v>0</v>
      </c>
      <c r="AJ35" s="2">
        <v>1</v>
      </c>
      <c r="AK35" s="2">
        <v>1</v>
      </c>
      <c r="AL35" s="2">
        <v>0</v>
      </c>
      <c r="AM35" s="2">
        <v>0</v>
      </c>
      <c r="AN35" s="2">
        <v>1</v>
      </c>
      <c r="AO35" s="2">
        <v>0</v>
      </c>
      <c r="AP35" s="2">
        <v>0</v>
      </c>
      <c r="AQ35" s="2">
        <v>0</v>
      </c>
      <c r="AR35" s="2">
        <v>0</v>
      </c>
      <c r="AS35" s="2">
        <v>1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1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1</v>
      </c>
      <c r="BO35" s="2">
        <v>0</v>
      </c>
      <c r="BP35" s="2">
        <v>1</v>
      </c>
      <c r="BQ35" s="2">
        <v>1</v>
      </c>
      <c r="BR35" s="2">
        <v>1</v>
      </c>
      <c r="BS35" s="2">
        <v>1</v>
      </c>
      <c r="BT35" s="2">
        <v>0</v>
      </c>
      <c r="BU35" s="2">
        <v>0</v>
      </c>
      <c r="BV35" s="2">
        <v>0</v>
      </c>
      <c r="BW35" s="2">
        <v>0</v>
      </c>
      <c r="BX35" s="2">
        <v>1</v>
      </c>
      <c r="BY35" s="2">
        <v>0</v>
      </c>
      <c r="BZ35" s="2">
        <v>0</v>
      </c>
      <c r="CA35" s="2">
        <v>0</v>
      </c>
      <c r="CC35" s="12">
        <f t="shared" si="25"/>
        <v>1015</v>
      </c>
    </row>
    <row r="36" spans="1:81" x14ac:dyDescent="0.2">
      <c r="A36" s="5" t="s">
        <v>56</v>
      </c>
      <c r="B36" s="2" t="s">
        <v>56</v>
      </c>
      <c r="D36" s="2" t="s">
        <v>114</v>
      </c>
      <c r="E36" s="2" t="s">
        <v>114</v>
      </c>
      <c r="F36" s="2">
        <v>15</v>
      </c>
      <c r="G36" s="2">
        <v>2</v>
      </c>
      <c r="H36" s="2">
        <v>2</v>
      </c>
      <c r="I36" s="13">
        <v>1592</v>
      </c>
      <c r="J36" s="2">
        <v>144</v>
      </c>
      <c r="K36" s="2">
        <v>221</v>
      </c>
      <c r="L36" s="2">
        <v>104</v>
      </c>
      <c r="M36" s="2">
        <v>236</v>
      </c>
      <c r="N36" s="2">
        <v>269</v>
      </c>
      <c r="O36" s="2">
        <v>234</v>
      </c>
      <c r="P36" s="2">
        <v>193</v>
      </c>
      <c r="Q36" s="2">
        <f t="shared" si="14"/>
        <v>1036</v>
      </c>
      <c r="R36" s="2">
        <v>115</v>
      </c>
      <c r="S36" s="2">
        <v>55</v>
      </c>
      <c r="T36" s="2">
        <v>21</v>
      </c>
      <c r="U36" s="2">
        <f t="shared" si="15"/>
        <v>191</v>
      </c>
      <c r="V36" s="2">
        <f t="shared" si="16"/>
        <v>365</v>
      </c>
      <c r="W36" s="11">
        <f t="shared" si="17"/>
        <v>0.22927135678391961</v>
      </c>
      <c r="X36" s="11">
        <f t="shared" si="18"/>
        <v>0.65075376884422109</v>
      </c>
      <c r="Y36" s="11">
        <f t="shared" si="19"/>
        <v>0.1199748743718593</v>
      </c>
      <c r="Z36" s="12">
        <f>V36/H36</f>
        <v>182.5</v>
      </c>
      <c r="AA36" s="12">
        <f t="shared" si="20"/>
        <v>182.5</v>
      </c>
      <c r="AB36" s="12">
        <f t="shared" si="21"/>
        <v>796</v>
      </c>
      <c r="AC36" s="12">
        <f t="shared" si="22"/>
        <v>106.13333333333334</v>
      </c>
      <c r="AD36" s="11">
        <f t="shared" si="23"/>
        <v>1</v>
      </c>
      <c r="AE36" s="12">
        <v>505</v>
      </c>
      <c r="AF36" s="2">
        <v>85</v>
      </c>
      <c r="AG36" s="11">
        <f t="shared" si="24"/>
        <v>0.85593220338983056</v>
      </c>
      <c r="AH36" s="2">
        <v>0</v>
      </c>
      <c r="AI36" s="2">
        <v>0</v>
      </c>
      <c r="AJ36" s="2">
        <v>0</v>
      </c>
      <c r="AK36" s="2">
        <v>2</v>
      </c>
      <c r="AL36" s="2">
        <v>0</v>
      </c>
      <c r="AM36" s="2">
        <v>1</v>
      </c>
      <c r="AN36" s="2">
        <v>1</v>
      </c>
      <c r="AO36" s="2">
        <v>0</v>
      </c>
      <c r="AP36" s="2">
        <v>0</v>
      </c>
      <c r="AQ36" s="2">
        <v>0</v>
      </c>
      <c r="AR36" s="2">
        <v>0</v>
      </c>
      <c r="AS36" s="2">
        <v>2</v>
      </c>
      <c r="AT36" s="2">
        <v>1</v>
      </c>
      <c r="AU36" s="2">
        <v>1</v>
      </c>
      <c r="AV36" s="2">
        <v>0</v>
      </c>
      <c r="AW36" s="2">
        <v>0</v>
      </c>
      <c r="AX36" s="2">
        <v>0</v>
      </c>
      <c r="AY36" s="2">
        <v>1</v>
      </c>
      <c r="AZ36" s="2">
        <v>1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1</v>
      </c>
      <c r="BG36" s="2">
        <v>0</v>
      </c>
      <c r="BH36" s="2">
        <v>0</v>
      </c>
      <c r="BI36" s="2">
        <v>0</v>
      </c>
      <c r="BJ36" s="2">
        <v>0</v>
      </c>
      <c r="BK36" s="2">
        <v>1</v>
      </c>
      <c r="BL36" s="2">
        <v>0</v>
      </c>
      <c r="BM36" s="2">
        <v>0</v>
      </c>
      <c r="BN36" s="2">
        <v>0</v>
      </c>
      <c r="BO36" s="2">
        <v>1</v>
      </c>
      <c r="BP36" s="2">
        <v>1</v>
      </c>
      <c r="BQ36" s="2">
        <v>2</v>
      </c>
      <c r="BR36" s="2">
        <v>1</v>
      </c>
      <c r="BS36" s="2">
        <v>1</v>
      </c>
      <c r="BT36" s="2">
        <v>0</v>
      </c>
      <c r="BU36" s="2">
        <v>0</v>
      </c>
      <c r="BV36" s="2">
        <v>1</v>
      </c>
      <c r="BW36" s="2">
        <v>0</v>
      </c>
      <c r="BX36" s="2">
        <v>0</v>
      </c>
      <c r="BY36" s="2">
        <v>2</v>
      </c>
      <c r="BZ36" s="2">
        <v>0</v>
      </c>
      <c r="CA36" s="2">
        <v>0</v>
      </c>
      <c r="CC36" s="12">
        <f t="shared" si="25"/>
        <v>613.5</v>
      </c>
    </row>
    <row r="37" spans="1:81" x14ac:dyDescent="0.2">
      <c r="A37" s="5" t="s">
        <v>35</v>
      </c>
      <c r="B37" s="2" t="s">
        <v>35</v>
      </c>
      <c r="D37" s="2" t="s">
        <v>119</v>
      </c>
      <c r="E37" s="2" t="s">
        <v>119</v>
      </c>
      <c r="F37" s="2">
        <v>4.1500000000000004</v>
      </c>
      <c r="G37" s="2">
        <v>2</v>
      </c>
      <c r="H37" s="2">
        <v>1</v>
      </c>
      <c r="I37" s="13">
        <v>1692</v>
      </c>
      <c r="J37" s="2">
        <v>126</v>
      </c>
      <c r="K37" s="2">
        <v>324</v>
      </c>
      <c r="L37" s="2">
        <v>80</v>
      </c>
      <c r="M37" s="2">
        <v>191</v>
      </c>
      <c r="N37" s="2">
        <v>298</v>
      </c>
      <c r="O37" s="2">
        <v>276</v>
      </c>
      <c r="P37" s="2">
        <v>225</v>
      </c>
      <c r="Q37" s="2">
        <f t="shared" si="14"/>
        <v>1070</v>
      </c>
      <c r="R37" s="2">
        <v>115</v>
      </c>
      <c r="S37" s="2">
        <v>33</v>
      </c>
      <c r="T37" s="2">
        <v>24</v>
      </c>
      <c r="U37" s="2">
        <f t="shared" si="15"/>
        <v>172</v>
      </c>
      <c r="V37" s="2">
        <f t="shared" si="16"/>
        <v>450</v>
      </c>
      <c r="W37" s="11">
        <f t="shared" si="17"/>
        <v>0.26595744680851063</v>
      </c>
      <c r="X37" s="11">
        <f t="shared" si="18"/>
        <v>0.63238770685579193</v>
      </c>
      <c r="Y37" s="11">
        <f t="shared" si="19"/>
        <v>0.10165484633569739</v>
      </c>
      <c r="Z37" s="12">
        <f>V37/H37</f>
        <v>450</v>
      </c>
      <c r="AA37" s="12">
        <f t="shared" si="20"/>
        <v>225</v>
      </c>
      <c r="AB37" s="12">
        <f t="shared" si="21"/>
        <v>846</v>
      </c>
      <c r="AC37" s="12">
        <f t="shared" si="22"/>
        <v>407.71084337349396</v>
      </c>
      <c r="AD37" s="11">
        <f t="shared" si="23"/>
        <v>0.5</v>
      </c>
      <c r="AE37" s="12">
        <v>511</v>
      </c>
      <c r="AF37" s="2">
        <v>96</v>
      </c>
      <c r="AG37" s="11">
        <f t="shared" si="24"/>
        <v>0.84184514003294897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C37" s="12">
        <f t="shared" si="25"/>
        <v>1242</v>
      </c>
    </row>
    <row r="38" spans="1:81" x14ac:dyDescent="0.2">
      <c r="A38" s="5" t="s">
        <v>39</v>
      </c>
      <c r="B38" s="2" t="s">
        <v>39</v>
      </c>
      <c r="D38" s="2" t="s">
        <v>98</v>
      </c>
      <c r="E38" s="2" t="s">
        <v>98</v>
      </c>
      <c r="F38" s="2">
        <v>1.93</v>
      </c>
      <c r="G38" s="2">
        <v>2</v>
      </c>
      <c r="H38" s="2">
        <v>2</v>
      </c>
      <c r="I38" s="13">
        <v>4862</v>
      </c>
      <c r="J38" s="2">
        <v>249</v>
      </c>
      <c r="K38" s="2">
        <v>434</v>
      </c>
      <c r="L38" s="2">
        <v>561</v>
      </c>
      <c r="M38" s="13">
        <v>1679</v>
      </c>
      <c r="N38" s="2">
        <v>747</v>
      </c>
      <c r="O38" s="2">
        <v>539</v>
      </c>
      <c r="P38" s="2">
        <v>377</v>
      </c>
      <c r="Q38" s="2">
        <f t="shared" si="14"/>
        <v>3903</v>
      </c>
      <c r="R38" s="2">
        <v>180</v>
      </c>
      <c r="S38" s="2">
        <v>61</v>
      </c>
      <c r="T38" s="2">
        <v>35</v>
      </c>
      <c r="U38" s="2">
        <f t="shared" si="15"/>
        <v>276</v>
      </c>
      <c r="V38" s="2">
        <f t="shared" si="16"/>
        <v>683</v>
      </c>
      <c r="W38" s="11">
        <f t="shared" si="17"/>
        <v>0.14047716988893461</v>
      </c>
      <c r="X38" s="11">
        <f t="shared" si="18"/>
        <v>0.80275606746194983</v>
      </c>
      <c r="Y38" s="11">
        <f t="shared" si="19"/>
        <v>5.6766762649115593E-2</v>
      </c>
      <c r="Z38" s="12">
        <f>V38/H38</f>
        <v>341.5</v>
      </c>
      <c r="AA38" s="12">
        <f t="shared" si="20"/>
        <v>341.5</v>
      </c>
      <c r="AB38" s="12">
        <f t="shared" si="21"/>
        <v>2431</v>
      </c>
      <c r="AC38" s="12">
        <f t="shared" si="22"/>
        <v>2519.1709844559587</v>
      </c>
      <c r="AD38" s="11">
        <f t="shared" si="23"/>
        <v>1</v>
      </c>
      <c r="AE38" s="12">
        <v>908</v>
      </c>
      <c r="AF38" s="2">
        <v>1462</v>
      </c>
      <c r="AG38" s="11">
        <f t="shared" si="24"/>
        <v>0.38312236286919832</v>
      </c>
      <c r="AH38" s="2">
        <v>0</v>
      </c>
      <c r="AI38" s="2">
        <v>0</v>
      </c>
      <c r="AJ38" s="2">
        <v>1</v>
      </c>
      <c r="AK38" s="2">
        <v>1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2</v>
      </c>
      <c r="BA38" s="2">
        <v>0</v>
      </c>
      <c r="BB38" s="2">
        <v>1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1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C38" s="12">
        <f t="shared" si="25"/>
        <v>2089.5</v>
      </c>
    </row>
    <row r="39" spans="1:81" x14ac:dyDescent="0.2">
      <c r="A39" s="5" t="s">
        <v>52</v>
      </c>
      <c r="B39" s="2" t="s">
        <v>52</v>
      </c>
      <c r="D39" s="2" t="s">
        <v>110</v>
      </c>
      <c r="E39" s="2" t="s">
        <v>110</v>
      </c>
      <c r="F39" s="2">
        <v>8</v>
      </c>
      <c r="G39" s="2">
        <v>2</v>
      </c>
      <c r="H39" s="2">
        <v>0</v>
      </c>
      <c r="I39" s="13">
        <v>2850</v>
      </c>
      <c r="J39" s="2">
        <v>189</v>
      </c>
      <c r="K39" s="2">
        <v>627</v>
      </c>
      <c r="L39" s="2">
        <v>127</v>
      </c>
      <c r="M39" s="2">
        <v>185</v>
      </c>
      <c r="N39" s="2">
        <v>410</v>
      </c>
      <c r="O39" s="2">
        <v>498</v>
      </c>
      <c r="P39" s="2">
        <v>421</v>
      </c>
      <c r="Q39" s="2">
        <f t="shared" si="14"/>
        <v>1641</v>
      </c>
      <c r="R39" s="2">
        <v>211</v>
      </c>
      <c r="S39" s="2">
        <v>129</v>
      </c>
      <c r="T39" s="2">
        <v>53</v>
      </c>
      <c r="U39" s="2">
        <f t="shared" si="15"/>
        <v>393</v>
      </c>
      <c r="V39" s="2">
        <f t="shared" si="16"/>
        <v>816</v>
      </c>
      <c r="W39" s="11">
        <f t="shared" si="17"/>
        <v>0.28631578947368419</v>
      </c>
      <c r="X39" s="11">
        <f t="shared" si="18"/>
        <v>0.57578947368421052</v>
      </c>
      <c r="Y39" s="11">
        <f t="shared" si="19"/>
        <v>0.13789473684210526</v>
      </c>
      <c r="Z39" s="15" t="s">
        <v>630</v>
      </c>
      <c r="AA39" s="12">
        <f t="shared" si="20"/>
        <v>408</v>
      </c>
      <c r="AB39" s="12">
        <f t="shared" si="21"/>
        <v>1425</v>
      </c>
      <c r="AC39" s="12">
        <f t="shared" si="22"/>
        <v>356.25</v>
      </c>
      <c r="AD39" s="11">
        <f t="shared" si="23"/>
        <v>0</v>
      </c>
      <c r="AE39" s="12">
        <v>920</v>
      </c>
      <c r="AF39" s="2">
        <v>76</v>
      </c>
      <c r="AG39" s="11">
        <f t="shared" si="24"/>
        <v>0.92369477911646591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C39" s="12" t="e">
        <f t="shared" si="25"/>
        <v>#DIV/0!</v>
      </c>
    </row>
    <row r="40" spans="1:81" x14ac:dyDescent="0.2">
      <c r="A40" s="5" t="s">
        <v>58</v>
      </c>
      <c r="B40" s="2" t="s">
        <v>58</v>
      </c>
      <c r="D40" s="2" t="s">
        <v>116</v>
      </c>
      <c r="E40" s="2" t="s">
        <v>116</v>
      </c>
      <c r="F40" s="2">
        <v>8.5</v>
      </c>
      <c r="G40" s="2">
        <v>2</v>
      </c>
      <c r="H40" s="2">
        <v>0</v>
      </c>
      <c r="I40" s="13">
        <v>2875</v>
      </c>
      <c r="J40" s="2">
        <v>212</v>
      </c>
      <c r="K40" s="2">
        <v>623</v>
      </c>
      <c r="L40" s="2">
        <v>140</v>
      </c>
      <c r="M40" s="2">
        <v>215</v>
      </c>
      <c r="N40" s="2">
        <v>410</v>
      </c>
      <c r="O40" s="2">
        <v>485</v>
      </c>
      <c r="P40" s="2">
        <v>380</v>
      </c>
      <c r="Q40" s="2">
        <f t="shared" si="14"/>
        <v>1630</v>
      </c>
      <c r="R40" s="2">
        <v>209</v>
      </c>
      <c r="S40" s="2">
        <v>145</v>
      </c>
      <c r="T40" s="2">
        <v>56</v>
      </c>
      <c r="U40" s="2">
        <f t="shared" si="15"/>
        <v>410</v>
      </c>
      <c r="V40" s="2">
        <f t="shared" si="16"/>
        <v>835</v>
      </c>
      <c r="W40" s="11">
        <f t="shared" si="17"/>
        <v>0.29043478260869565</v>
      </c>
      <c r="X40" s="11">
        <f t="shared" si="18"/>
        <v>0.56695652173913047</v>
      </c>
      <c r="Y40" s="11">
        <f t="shared" si="19"/>
        <v>0.14260869565217391</v>
      </c>
      <c r="Z40" s="15" t="s">
        <v>630</v>
      </c>
      <c r="AA40" s="12">
        <f t="shared" si="20"/>
        <v>417.5</v>
      </c>
      <c r="AB40" s="12">
        <f t="shared" si="21"/>
        <v>1437.5</v>
      </c>
      <c r="AC40" s="12">
        <f t="shared" si="22"/>
        <v>338.23529411764707</v>
      </c>
      <c r="AD40" s="11">
        <f t="shared" si="23"/>
        <v>0</v>
      </c>
      <c r="AE40" s="12">
        <v>908</v>
      </c>
      <c r="AF40" s="2">
        <v>106</v>
      </c>
      <c r="AG40" s="11">
        <f t="shared" si="24"/>
        <v>0.89546351084812625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C40" s="12" t="e">
        <f t="shared" si="25"/>
        <v>#DIV/0!</v>
      </c>
    </row>
    <row r="41" spans="1:81" x14ac:dyDescent="0.2">
      <c r="A41" s="5" t="s">
        <v>13</v>
      </c>
      <c r="B41" s="2" t="s">
        <v>13</v>
      </c>
      <c r="D41" s="2" t="s">
        <v>74</v>
      </c>
      <c r="E41" s="2" t="s">
        <v>74</v>
      </c>
      <c r="F41" s="2">
        <v>1.2</v>
      </c>
      <c r="G41" s="2">
        <v>2</v>
      </c>
      <c r="H41" s="2">
        <v>1</v>
      </c>
      <c r="I41" s="2">
        <v>5732</v>
      </c>
      <c r="J41" s="2">
        <v>300</v>
      </c>
      <c r="K41" s="2">
        <v>542</v>
      </c>
      <c r="L41" s="2">
        <v>626</v>
      </c>
      <c r="M41" s="2">
        <v>1533</v>
      </c>
      <c r="N41" s="2">
        <v>815</v>
      </c>
      <c r="O41" s="2">
        <v>601</v>
      </c>
      <c r="P41" s="2">
        <v>528</v>
      </c>
      <c r="Q41" s="2">
        <f t="shared" si="14"/>
        <v>4103</v>
      </c>
      <c r="R41" s="2">
        <v>340</v>
      </c>
      <c r="S41" s="2">
        <v>273</v>
      </c>
      <c r="T41" s="2">
        <v>174</v>
      </c>
      <c r="U41" s="2">
        <f t="shared" si="15"/>
        <v>787</v>
      </c>
      <c r="V41" s="2">
        <f t="shared" si="16"/>
        <v>842</v>
      </c>
      <c r="W41" s="11">
        <f t="shared" si="17"/>
        <v>0.14689462665736217</v>
      </c>
      <c r="X41" s="11">
        <f t="shared" si="18"/>
        <v>0.71580600139567341</v>
      </c>
      <c r="Y41" s="11">
        <f t="shared" si="19"/>
        <v>0.1372993719469644</v>
      </c>
      <c r="Z41" s="12">
        <f>V41/H41</f>
        <v>842</v>
      </c>
      <c r="AA41" s="12">
        <f t="shared" si="20"/>
        <v>421</v>
      </c>
      <c r="AB41" s="12">
        <f t="shared" si="21"/>
        <v>2866</v>
      </c>
      <c r="AC41" s="12">
        <f t="shared" si="22"/>
        <v>4776.666666666667</v>
      </c>
      <c r="AD41" s="11">
        <f t="shared" si="23"/>
        <v>0.5</v>
      </c>
      <c r="AE41" s="2">
        <v>655</v>
      </c>
      <c r="AF41" s="2">
        <v>2206</v>
      </c>
      <c r="AG41" s="11">
        <f t="shared" si="24"/>
        <v>0.22894092974484445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1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1</v>
      </c>
      <c r="BA41" s="2">
        <v>0</v>
      </c>
      <c r="BB41" s="2">
        <v>1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1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C41" s="12">
        <f t="shared" si="25"/>
        <v>4890</v>
      </c>
    </row>
    <row r="42" spans="1:81" x14ac:dyDescent="0.2">
      <c r="A42" s="5" t="s">
        <v>15</v>
      </c>
      <c r="B42" s="2" t="s">
        <v>15</v>
      </c>
      <c r="D42" s="2" t="s">
        <v>76</v>
      </c>
      <c r="E42" s="2" t="s">
        <v>76</v>
      </c>
      <c r="F42" s="2">
        <v>7</v>
      </c>
      <c r="G42" s="2">
        <v>1</v>
      </c>
      <c r="H42" s="2">
        <v>0</v>
      </c>
      <c r="I42" s="2">
        <v>133</v>
      </c>
      <c r="J42" s="2">
        <v>4</v>
      </c>
      <c r="K42" s="2">
        <v>22</v>
      </c>
      <c r="L42" s="2">
        <v>19</v>
      </c>
      <c r="M42" s="2">
        <v>26</v>
      </c>
      <c r="N42" s="2">
        <v>10</v>
      </c>
      <c r="O42" s="2">
        <v>23</v>
      </c>
      <c r="P42" s="2">
        <v>17</v>
      </c>
      <c r="Q42" s="2">
        <f t="shared" si="14"/>
        <v>95</v>
      </c>
      <c r="R42" s="2">
        <v>8</v>
      </c>
      <c r="S42" s="2">
        <v>1</v>
      </c>
      <c r="T42" s="2">
        <v>3</v>
      </c>
      <c r="U42" s="2">
        <f t="shared" si="15"/>
        <v>12</v>
      </c>
      <c r="V42" s="2">
        <f t="shared" si="16"/>
        <v>26</v>
      </c>
      <c r="W42" s="11">
        <f t="shared" si="17"/>
        <v>0.19548872180451127</v>
      </c>
      <c r="X42" s="11">
        <f t="shared" si="18"/>
        <v>0.7142857142857143</v>
      </c>
      <c r="Y42" s="11">
        <f t="shared" si="19"/>
        <v>9.0225563909774431E-2</v>
      </c>
      <c r="Z42" s="15" t="s">
        <v>630</v>
      </c>
      <c r="AA42" s="12">
        <f t="shared" si="20"/>
        <v>26</v>
      </c>
      <c r="AB42" s="12">
        <f t="shared" si="21"/>
        <v>133</v>
      </c>
      <c r="AC42" s="12">
        <f t="shared" si="22"/>
        <v>19</v>
      </c>
      <c r="AD42" s="11">
        <f t="shared" si="23"/>
        <v>0</v>
      </c>
      <c r="AE42" s="2">
        <v>35</v>
      </c>
      <c r="AF42" s="2">
        <v>11</v>
      </c>
      <c r="AG42" s="11">
        <f t="shared" si="24"/>
        <v>0.76086956521739135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C42" s="12" t="e">
        <f t="shared" si="25"/>
        <v>#DIV/0!</v>
      </c>
    </row>
    <row r="43" spans="1:81" x14ac:dyDescent="0.2">
      <c r="A43" s="5" t="s">
        <v>31</v>
      </c>
      <c r="B43" s="2" t="s">
        <v>31</v>
      </c>
      <c r="D43" s="2" t="s">
        <v>91</v>
      </c>
      <c r="E43" s="2" t="s">
        <v>91</v>
      </c>
      <c r="F43" s="2">
        <v>0.6</v>
      </c>
      <c r="G43" s="2">
        <v>1</v>
      </c>
      <c r="H43" s="2">
        <v>1</v>
      </c>
      <c r="I43" s="2">
        <v>357</v>
      </c>
      <c r="J43" s="2">
        <v>27</v>
      </c>
      <c r="K43" s="2">
        <v>47</v>
      </c>
      <c r="L43" s="2">
        <v>40</v>
      </c>
      <c r="M43" s="2">
        <v>91</v>
      </c>
      <c r="N43" s="2">
        <v>54</v>
      </c>
      <c r="O43" s="2">
        <v>43</v>
      </c>
      <c r="P43" s="2">
        <v>36</v>
      </c>
      <c r="Q43" s="2">
        <f t="shared" si="14"/>
        <v>264</v>
      </c>
      <c r="R43" s="2">
        <v>16</v>
      </c>
      <c r="S43" s="2">
        <v>3</v>
      </c>
      <c r="T43" s="2">
        <v>0</v>
      </c>
      <c r="U43" s="2">
        <f t="shared" si="15"/>
        <v>19</v>
      </c>
      <c r="V43" s="2">
        <f t="shared" si="16"/>
        <v>74</v>
      </c>
      <c r="W43" s="11">
        <f t="shared" si="17"/>
        <v>0.20728291316526612</v>
      </c>
      <c r="X43" s="11">
        <f t="shared" si="18"/>
        <v>0.73949579831932777</v>
      </c>
      <c r="Y43" s="11">
        <f t="shared" si="19"/>
        <v>5.3221288515406161E-2</v>
      </c>
      <c r="Z43" s="12">
        <f>V43/H43</f>
        <v>74</v>
      </c>
      <c r="AA43" s="12">
        <f t="shared" si="20"/>
        <v>74</v>
      </c>
      <c r="AB43" s="12">
        <f t="shared" si="21"/>
        <v>357</v>
      </c>
      <c r="AC43" s="12">
        <f t="shared" si="22"/>
        <v>595</v>
      </c>
      <c r="AD43" s="11">
        <f t="shared" si="23"/>
        <v>1</v>
      </c>
      <c r="AE43" s="12">
        <v>44</v>
      </c>
      <c r="AF43" s="2">
        <v>77</v>
      </c>
      <c r="AG43" s="11">
        <f t="shared" si="24"/>
        <v>0.36363636363636365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1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1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C43" s="12">
        <f t="shared" si="25"/>
        <v>283</v>
      </c>
    </row>
    <row r="44" spans="1:81" x14ac:dyDescent="0.2">
      <c r="A44" s="5" t="s">
        <v>32</v>
      </c>
      <c r="B44" s="2" t="s">
        <v>32</v>
      </c>
      <c r="D44" s="2" t="s">
        <v>92</v>
      </c>
      <c r="E44" s="2" t="s">
        <v>92</v>
      </c>
      <c r="F44" s="2">
        <v>3</v>
      </c>
      <c r="G44" s="2">
        <v>1</v>
      </c>
      <c r="H44" s="2">
        <v>1</v>
      </c>
      <c r="I44" s="2">
        <v>840</v>
      </c>
      <c r="J44" s="2">
        <v>52</v>
      </c>
      <c r="K44" s="2">
        <v>76</v>
      </c>
      <c r="L44" s="2">
        <v>67</v>
      </c>
      <c r="M44" s="2">
        <v>185</v>
      </c>
      <c r="N44" s="2">
        <v>121</v>
      </c>
      <c r="O44" s="2">
        <v>113</v>
      </c>
      <c r="P44" s="2">
        <v>85</v>
      </c>
      <c r="Q44" s="2">
        <f t="shared" si="14"/>
        <v>571</v>
      </c>
      <c r="R44" s="2">
        <v>50</v>
      </c>
      <c r="S44" s="2">
        <v>41</v>
      </c>
      <c r="T44" s="2">
        <v>50</v>
      </c>
      <c r="U44" s="2">
        <f t="shared" si="15"/>
        <v>141</v>
      </c>
      <c r="V44" s="2">
        <f t="shared" si="16"/>
        <v>128</v>
      </c>
      <c r="W44" s="11">
        <f t="shared" si="17"/>
        <v>0.15238095238095239</v>
      </c>
      <c r="X44" s="11">
        <f t="shared" si="18"/>
        <v>0.67976190476190479</v>
      </c>
      <c r="Y44" s="11">
        <f t="shared" si="19"/>
        <v>0.16785714285714284</v>
      </c>
      <c r="Z44" s="12">
        <f>V44/H44</f>
        <v>128</v>
      </c>
      <c r="AA44" s="12">
        <f t="shared" si="20"/>
        <v>128</v>
      </c>
      <c r="AB44" s="12">
        <f t="shared" si="21"/>
        <v>840</v>
      </c>
      <c r="AC44" s="12">
        <f t="shared" si="22"/>
        <v>280</v>
      </c>
      <c r="AD44" s="11">
        <f t="shared" si="23"/>
        <v>1</v>
      </c>
      <c r="AE44" s="12">
        <v>217</v>
      </c>
      <c r="AF44" s="2">
        <v>153</v>
      </c>
      <c r="AG44" s="11">
        <f t="shared" si="24"/>
        <v>0.58648648648648649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1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1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1</v>
      </c>
      <c r="BO44" s="2">
        <v>0</v>
      </c>
      <c r="BP44" s="2">
        <v>0</v>
      </c>
      <c r="BQ44" s="2">
        <v>1</v>
      </c>
      <c r="BR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C44" s="12">
        <f t="shared" si="25"/>
        <v>712</v>
      </c>
    </row>
    <row r="45" spans="1:81" x14ac:dyDescent="0.2">
      <c r="A45" s="5" t="s">
        <v>51</v>
      </c>
      <c r="B45" s="2" t="s">
        <v>51</v>
      </c>
      <c r="D45" s="2" t="s">
        <v>109</v>
      </c>
      <c r="E45" s="2" t="s">
        <v>109</v>
      </c>
      <c r="F45" s="2">
        <v>14</v>
      </c>
      <c r="G45" s="2">
        <v>1</v>
      </c>
      <c r="H45" s="2">
        <v>0</v>
      </c>
      <c r="I45" s="2">
        <v>488</v>
      </c>
      <c r="J45" s="2">
        <v>38</v>
      </c>
      <c r="K45" s="2">
        <v>93</v>
      </c>
      <c r="L45" s="2">
        <v>16</v>
      </c>
      <c r="M45" s="2">
        <v>21</v>
      </c>
      <c r="N45" s="2">
        <v>68</v>
      </c>
      <c r="O45" s="2">
        <v>75</v>
      </c>
      <c r="P45" s="2">
        <v>86</v>
      </c>
      <c r="Q45" s="2">
        <f t="shared" si="14"/>
        <v>266</v>
      </c>
      <c r="R45" s="2">
        <v>51</v>
      </c>
      <c r="S45" s="2">
        <v>26</v>
      </c>
      <c r="T45" s="2">
        <v>14</v>
      </c>
      <c r="U45" s="2">
        <f t="shared" si="15"/>
        <v>91</v>
      </c>
      <c r="V45" s="2">
        <f t="shared" si="16"/>
        <v>131</v>
      </c>
      <c r="W45" s="11">
        <f t="shared" si="17"/>
        <v>0.26844262295081966</v>
      </c>
      <c r="X45" s="11">
        <f t="shared" si="18"/>
        <v>0.54508196721311475</v>
      </c>
      <c r="Y45" s="11">
        <f t="shared" si="19"/>
        <v>0.18647540983606559</v>
      </c>
      <c r="Z45" s="15" t="s">
        <v>630</v>
      </c>
      <c r="AA45" s="12">
        <f t="shared" si="20"/>
        <v>131</v>
      </c>
      <c r="AB45" s="12">
        <f t="shared" si="21"/>
        <v>488</v>
      </c>
      <c r="AC45" s="12">
        <f t="shared" si="22"/>
        <v>34.857142857142854</v>
      </c>
      <c r="AD45" s="11">
        <f t="shared" si="23"/>
        <v>0</v>
      </c>
      <c r="AE45" s="12">
        <v>161</v>
      </c>
      <c r="AF45" s="2">
        <v>13</v>
      </c>
      <c r="AG45" s="11">
        <f t="shared" si="24"/>
        <v>0.92528735632183912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C45" s="12" t="e">
        <f t="shared" si="25"/>
        <v>#DIV/0!</v>
      </c>
    </row>
    <row r="46" spans="1:81" x14ac:dyDescent="0.2">
      <c r="A46" s="5" t="s">
        <v>34</v>
      </c>
      <c r="B46" s="2" t="s">
        <v>34</v>
      </c>
      <c r="D46" s="2" t="s">
        <v>94</v>
      </c>
      <c r="E46" s="2" t="s">
        <v>94</v>
      </c>
      <c r="F46" s="2">
        <v>38</v>
      </c>
      <c r="G46" s="2">
        <v>1</v>
      </c>
      <c r="H46" s="2">
        <v>0</v>
      </c>
      <c r="I46" s="2">
        <v>919</v>
      </c>
      <c r="J46" s="2">
        <v>58</v>
      </c>
      <c r="K46" s="2">
        <v>202</v>
      </c>
      <c r="L46" s="2">
        <v>33</v>
      </c>
      <c r="M46" s="2">
        <v>44</v>
      </c>
      <c r="N46" s="2">
        <v>127</v>
      </c>
      <c r="O46" s="2">
        <v>167</v>
      </c>
      <c r="P46" s="2">
        <v>164</v>
      </c>
      <c r="Q46" s="2">
        <f t="shared" si="14"/>
        <v>535</v>
      </c>
      <c r="R46" s="2">
        <v>70</v>
      </c>
      <c r="S46" s="2">
        <v>39</v>
      </c>
      <c r="T46" s="2">
        <v>15</v>
      </c>
      <c r="U46" s="2">
        <f t="shared" si="15"/>
        <v>124</v>
      </c>
      <c r="V46" s="2">
        <f t="shared" si="16"/>
        <v>260</v>
      </c>
      <c r="W46" s="11">
        <f t="shared" si="17"/>
        <v>0.28291621327529926</v>
      </c>
      <c r="X46" s="11">
        <f t="shared" si="18"/>
        <v>0.58215451577801958</v>
      </c>
      <c r="Y46" s="11">
        <f t="shared" si="19"/>
        <v>0.13492927094668117</v>
      </c>
      <c r="Z46" s="15" t="s">
        <v>630</v>
      </c>
      <c r="AA46" s="12">
        <f t="shared" si="20"/>
        <v>260</v>
      </c>
      <c r="AB46" s="12">
        <f t="shared" si="21"/>
        <v>919</v>
      </c>
      <c r="AC46" s="12">
        <f t="shared" si="22"/>
        <v>24.184210526315791</v>
      </c>
      <c r="AD46" s="11">
        <f t="shared" si="23"/>
        <v>0</v>
      </c>
      <c r="AE46" s="12">
        <v>301</v>
      </c>
      <c r="AF46" s="2">
        <v>33</v>
      </c>
      <c r="AG46" s="11">
        <f t="shared" si="24"/>
        <v>0.90119760479041922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C46" s="12" t="e">
        <f t="shared" si="25"/>
        <v>#DIV/0!</v>
      </c>
    </row>
    <row r="47" spans="1:81" x14ac:dyDescent="0.2">
      <c r="A47" s="5" t="s">
        <v>26</v>
      </c>
      <c r="B47" s="2" t="s">
        <v>26</v>
      </c>
      <c r="D47" s="2" t="s">
        <v>87</v>
      </c>
      <c r="E47" s="2" t="s">
        <v>87</v>
      </c>
      <c r="F47" s="2">
        <v>14</v>
      </c>
      <c r="G47" s="2">
        <v>1</v>
      </c>
      <c r="H47" s="2">
        <v>0</v>
      </c>
      <c r="I47" s="13">
        <v>1367</v>
      </c>
      <c r="J47" s="2">
        <v>97</v>
      </c>
      <c r="K47" s="2">
        <v>260</v>
      </c>
      <c r="L47" s="2">
        <v>52</v>
      </c>
      <c r="M47" s="2">
        <v>69</v>
      </c>
      <c r="N47" s="2">
        <v>168</v>
      </c>
      <c r="O47" s="2">
        <v>236</v>
      </c>
      <c r="P47" s="2">
        <v>233</v>
      </c>
      <c r="Q47" s="2">
        <f t="shared" si="14"/>
        <v>758</v>
      </c>
      <c r="R47" s="2">
        <v>139</v>
      </c>
      <c r="S47" s="2">
        <v>71</v>
      </c>
      <c r="T47" s="2">
        <v>42</v>
      </c>
      <c r="U47" s="2">
        <f t="shared" si="15"/>
        <v>252</v>
      </c>
      <c r="V47" s="2">
        <f t="shared" si="16"/>
        <v>357</v>
      </c>
      <c r="W47" s="11">
        <f t="shared" si="17"/>
        <v>0.26115581565471835</v>
      </c>
      <c r="X47" s="11">
        <f t="shared" si="18"/>
        <v>0.55449890270665692</v>
      </c>
      <c r="Y47" s="11">
        <f t="shared" si="19"/>
        <v>0.18434528163862474</v>
      </c>
      <c r="Z47" s="15" t="s">
        <v>630</v>
      </c>
      <c r="AA47" s="12">
        <f t="shared" si="20"/>
        <v>357</v>
      </c>
      <c r="AB47" s="12">
        <f t="shared" si="21"/>
        <v>1367</v>
      </c>
      <c r="AC47" s="12">
        <f t="shared" si="22"/>
        <v>97.642857142857139</v>
      </c>
      <c r="AD47" s="11">
        <f t="shared" si="23"/>
        <v>0</v>
      </c>
      <c r="AE47" s="12">
        <v>475</v>
      </c>
      <c r="AF47" s="2">
        <v>33</v>
      </c>
      <c r="AG47" s="11">
        <f t="shared" si="24"/>
        <v>0.93503937007874016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C47" s="12" t="e">
        <f t="shared" si="25"/>
        <v>#DIV/0!</v>
      </c>
    </row>
    <row r="48" spans="1:81" x14ac:dyDescent="0.2">
      <c r="A48" s="5" t="s">
        <v>0</v>
      </c>
      <c r="B48" s="2" t="s">
        <v>0</v>
      </c>
      <c r="D48" s="2" t="s">
        <v>61</v>
      </c>
      <c r="E48" s="2" t="s">
        <v>61</v>
      </c>
      <c r="F48" s="2">
        <v>13</v>
      </c>
      <c r="G48" s="2">
        <v>1</v>
      </c>
      <c r="H48" s="2">
        <v>1</v>
      </c>
      <c r="I48" s="2">
        <v>1900</v>
      </c>
      <c r="J48" s="2">
        <v>142</v>
      </c>
      <c r="K48" s="2">
        <v>220</v>
      </c>
      <c r="L48" s="2">
        <v>149</v>
      </c>
      <c r="M48" s="2">
        <v>390</v>
      </c>
      <c r="N48" s="2">
        <v>321</v>
      </c>
      <c r="O48" s="2">
        <v>310</v>
      </c>
      <c r="P48" s="2">
        <v>230</v>
      </c>
      <c r="Q48" s="2">
        <f t="shared" si="14"/>
        <v>1400</v>
      </c>
      <c r="R48" s="2">
        <v>90</v>
      </c>
      <c r="S48" s="2">
        <v>37</v>
      </c>
      <c r="T48" s="2">
        <v>11</v>
      </c>
      <c r="U48" s="2">
        <f t="shared" si="15"/>
        <v>138</v>
      </c>
      <c r="V48" s="2">
        <f t="shared" si="16"/>
        <v>362</v>
      </c>
      <c r="W48" s="11">
        <f t="shared" si="17"/>
        <v>0.19052631578947368</v>
      </c>
      <c r="X48" s="11">
        <f t="shared" si="18"/>
        <v>0.73684210526315785</v>
      </c>
      <c r="Y48" s="11">
        <f t="shared" si="19"/>
        <v>7.2631578947368422E-2</v>
      </c>
      <c r="Z48" s="12">
        <f>V48/H48</f>
        <v>362</v>
      </c>
      <c r="AA48" s="12">
        <f t="shared" si="20"/>
        <v>362</v>
      </c>
      <c r="AB48" s="12">
        <f t="shared" si="21"/>
        <v>1900</v>
      </c>
      <c r="AC48" s="12">
        <f t="shared" si="22"/>
        <v>146.15384615384616</v>
      </c>
      <c r="AD48" s="11">
        <f t="shared" si="23"/>
        <v>1</v>
      </c>
      <c r="AE48" s="2">
        <v>546</v>
      </c>
      <c r="AF48" s="2">
        <v>199</v>
      </c>
      <c r="AG48" s="11">
        <f t="shared" si="24"/>
        <v>0.73288590604026849</v>
      </c>
      <c r="AH48" s="2">
        <v>1</v>
      </c>
      <c r="AI48" s="2">
        <v>0</v>
      </c>
      <c r="AJ48" s="2">
        <v>1</v>
      </c>
      <c r="AK48" s="2">
        <v>1</v>
      </c>
      <c r="AL48" s="2">
        <v>0</v>
      </c>
      <c r="AM48" s="2">
        <v>0</v>
      </c>
      <c r="AN48" s="2">
        <v>1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1</v>
      </c>
      <c r="BQ48" s="2">
        <v>1</v>
      </c>
      <c r="BR48" s="2">
        <v>1</v>
      </c>
      <c r="BS48" s="2">
        <v>1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1</v>
      </c>
      <c r="CA48" s="2">
        <v>0</v>
      </c>
      <c r="CC48" s="12">
        <f t="shared" si="25"/>
        <v>1538</v>
      </c>
    </row>
    <row r="49" spans="1:81" x14ac:dyDescent="0.2">
      <c r="A49" s="5" t="s">
        <v>57</v>
      </c>
      <c r="B49" s="2" t="s">
        <v>57</v>
      </c>
      <c r="D49" s="2" t="s">
        <v>115</v>
      </c>
      <c r="E49" s="2" t="s">
        <v>115</v>
      </c>
      <c r="F49" s="2">
        <v>4</v>
      </c>
      <c r="G49" s="2">
        <v>1</v>
      </c>
      <c r="H49" s="2">
        <v>1</v>
      </c>
      <c r="I49" s="13">
        <v>2209</v>
      </c>
      <c r="J49" s="2">
        <v>154</v>
      </c>
      <c r="K49" s="2">
        <v>294</v>
      </c>
      <c r="L49" s="2">
        <v>163</v>
      </c>
      <c r="M49" s="2">
        <v>512</v>
      </c>
      <c r="N49" s="2">
        <v>392</v>
      </c>
      <c r="O49" s="2">
        <v>306</v>
      </c>
      <c r="P49" s="2">
        <v>233</v>
      </c>
      <c r="Q49" s="2">
        <f t="shared" si="14"/>
        <v>1606</v>
      </c>
      <c r="R49" s="2">
        <v>104</v>
      </c>
      <c r="S49" s="2">
        <v>30</v>
      </c>
      <c r="T49" s="2">
        <v>21</v>
      </c>
      <c r="U49" s="2">
        <f t="shared" si="15"/>
        <v>155</v>
      </c>
      <c r="V49" s="2">
        <f t="shared" si="16"/>
        <v>448</v>
      </c>
      <c r="W49" s="11">
        <f t="shared" si="17"/>
        <v>0.20280669986419195</v>
      </c>
      <c r="X49" s="11">
        <f t="shared" si="18"/>
        <v>0.72702580353100954</v>
      </c>
      <c r="Y49" s="11">
        <f t="shared" si="19"/>
        <v>7.0167496604798554E-2</v>
      </c>
      <c r="Z49" s="12">
        <f>V49/H49</f>
        <v>448</v>
      </c>
      <c r="AA49" s="12">
        <f t="shared" si="20"/>
        <v>448</v>
      </c>
      <c r="AB49" s="12">
        <f t="shared" si="21"/>
        <v>2209</v>
      </c>
      <c r="AC49" s="12">
        <f t="shared" si="22"/>
        <v>552.25</v>
      </c>
      <c r="AD49" s="11">
        <f t="shared" si="23"/>
        <v>1</v>
      </c>
      <c r="AE49" s="12">
        <v>331</v>
      </c>
      <c r="AF49" s="2">
        <v>766</v>
      </c>
      <c r="AG49" s="11">
        <f t="shared" si="24"/>
        <v>0.30173199635369191</v>
      </c>
      <c r="AH49" s="2">
        <v>1</v>
      </c>
      <c r="AI49" s="2">
        <v>0</v>
      </c>
      <c r="AJ49" s="2">
        <v>1</v>
      </c>
      <c r="AK49" s="2">
        <v>1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1</v>
      </c>
      <c r="AT49" s="2">
        <v>1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1</v>
      </c>
      <c r="BQ49" s="2">
        <v>1</v>
      </c>
      <c r="BR49" s="2">
        <v>0</v>
      </c>
      <c r="BS49" s="2">
        <v>1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1</v>
      </c>
      <c r="CA49" s="2">
        <v>0</v>
      </c>
      <c r="CC49" s="12">
        <f t="shared" si="25"/>
        <v>1761</v>
      </c>
    </row>
    <row r="50" spans="1:81" x14ac:dyDescent="0.2">
      <c r="A50" s="5" t="s">
        <v>23</v>
      </c>
      <c r="B50" s="2" t="s">
        <v>23</v>
      </c>
      <c r="D50" s="2" t="s">
        <v>84</v>
      </c>
      <c r="E50" s="2" t="s">
        <v>84</v>
      </c>
      <c r="F50" s="2">
        <v>24</v>
      </c>
      <c r="G50" s="2">
        <v>1</v>
      </c>
      <c r="H50" s="2">
        <v>1</v>
      </c>
      <c r="I50" s="13">
        <v>1695</v>
      </c>
      <c r="J50" s="2">
        <v>134</v>
      </c>
      <c r="K50" s="2">
        <v>330</v>
      </c>
      <c r="L50" s="2">
        <v>83</v>
      </c>
      <c r="M50" s="2">
        <v>198</v>
      </c>
      <c r="N50" s="2">
        <v>295</v>
      </c>
      <c r="O50" s="2">
        <v>275</v>
      </c>
      <c r="P50" s="2">
        <v>212</v>
      </c>
      <c r="Q50" s="2">
        <f t="shared" si="14"/>
        <v>1063</v>
      </c>
      <c r="R50" s="2">
        <v>85</v>
      </c>
      <c r="S50" s="2">
        <v>46</v>
      </c>
      <c r="T50" s="2">
        <v>37</v>
      </c>
      <c r="U50" s="2">
        <f t="shared" si="15"/>
        <v>168</v>
      </c>
      <c r="V50" s="2">
        <f t="shared" si="16"/>
        <v>464</v>
      </c>
      <c r="W50" s="11">
        <f t="shared" si="17"/>
        <v>0.27374631268436578</v>
      </c>
      <c r="X50" s="11">
        <f t="shared" si="18"/>
        <v>0.62713864306784661</v>
      </c>
      <c r="Y50" s="11">
        <f t="shared" si="19"/>
        <v>9.9115044247787609E-2</v>
      </c>
      <c r="Z50" s="12">
        <f>V50/H50</f>
        <v>464</v>
      </c>
      <c r="AA50" s="12">
        <f t="shared" si="20"/>
        <v>464</v>
      </c>
      <c r="AB50" s="12">
        <f t="shared" si="21"/>
        <v>1695</v>
      </c>
      <c r="AC50" s="12">
        <f t="shared" si="22"/>
        <v>70.625</v>
      </c>
      <c r="AD50" s="11">
        <f t="shared" si="23"/>
        <v>1</v>
      </c>
      <c r="AE50" s="12">
        <v>517</v>
      </c>
      <c r="AF50" s="2">
        <v>82</v>
      </c>
      <c r="AG50" s="11">
        <f t="shared" si="24"/>
        <v>0.86310517529215358</v>
      </c>
      <c r="AH50" s="2">
        <v>1</v>
      </c>
      <c r="AI50" s="2">
        <v>0</v>
      </c>
      <c r="AJ50" s="2">
        <v>0</v>
      </c>
      <c r="AK50" s="2">
        <v>1</v>
      </c>
      <c r="AL50" s="2">
        <v>0</v>
      </c>
      <c r="AM50" s="2">
        <v>0</v>
      </c>
      <c r="AN50" s="2">
        <v>1</v>
      </c>
      <c r="AO50" s="2">
        <v>0</v>
      </c>
      <c r="AP50" s="2">
        <v>0</v>
      </c>
      <c r="AQ50" s="2">
        <v>0</v>
      </c>
      <c r="AR50" s="2">
        <v>0</v>
      </c>
      <c r="AS50" s="2">
        <v>1</v>
      </c>
      <c r="AT50" s="2">
        <v>0</v>
      </c>
      <c r="AU50" s="2">
        <v>0</v>
      </c>
      <c r="AV50" s="2">
        <v>1</v>
      </c>
      <c r="AW50" s="2">
        <v>0</v>
      </c>
      <c r="AX50" s="2">
        <v>0</v>
      </c>
      <c r="AY50" s="2">
        <v>0</v>
      </c>
      <c r="AZ50" s="2">
        <v>1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1</v>
      </c>
      <c r="BO50" s="2">
        <v>0</v>
      </c>
      <c r="BP50" s="2">
        <v>1</v>
      </c>
      <c r="BQ50" s="2">
        <v>1</v>
      </c>
      <c r="BR50" s="2">
        <v>1</v>
      </c>
      <c r="BS50" s="2">
        <v>1</v>
      </c>
      <c r="BT50" s="2">
        <v>1</v>
      </c>
      <c r="BU50" s="2">
        <v>0</v>
      </c>
      <c r="BV50" s="2">
        <v>0</v>
      </c>
      <c r="BW50" s="2">
        <v>0</v>
      </c>
      <c r="BX50" s="2">
        <v>1</v>
      </c>
      <c r="BY50" s="2">
        <v>0</v>
      </c>
      <c r="BZ50" s="2">
        <v>0</v>
      </c>
      <c r="CA50" s="2">
        <v>0</v>
      </c>
      <c r="CC50" s="12">
        <f t="shared" si="25"/>
        <v>1231</v>
      </c>
    </row>
    <row r="51" spans="1:81" x14ac:dyDescent="0.2">
      <c r="A51" s="5" t="s">
        <v>40</v>
      </c>
      <c r="B51" s="2" t="s">
        <v>40</v>
      </c>
      <c r="D51" s="2" t="s">
        <v>99</v>
      </c>
      <c r="E51" s="2" t="s">
        <v>99</v>
      </c>
      <c r="F51" s="2">
        <v>3.4</v>
      </c>
      <c r="G51" s="2">
        <v>1</v>
      </c>
      <c r="H51" s="2">
        <v>0</v>
      </c>
      <c r="I51" s="13">
        <v>3531</v>
      </c>
      <c r="J51" s="2">
        <v>212</v>
      </c>
      <c r="K51" s="2">
        <v>371</v>
      </c>
      <c r="L51" s="2">
        <v>288</v>
      </c>
      <c r="M51" s="13">
        <v>1057</v>
      </c>
      <c r="N51" s="2">
        <v>558</v>
      </c>
      <c r="O51" s="2">
        <v>427</v>
      </c>
      <c r="P51" s="2">
        <v>345</v>
      </c>
      <c r="Q51" s="2">
        <f t="shared" si="14"/>
        <v>2675</v>
      </c>
      <c r="R51" s="2">
        <v>166</v>
      </c>
      <c r="S51" s="2">
        <v>65</v>
      </c>
      <c r="T51" s="2">
        <v>42</v>
      </c>
      <c r="U51" s="2">
        <f t="shared" si="15"/>
        <v>273</v>
      </c>
      <c r="V51" s="2">
        <f t="shared" si="16"/>
        <v>583</v>
      </c>
      <c r="W51" s="11">
        <f t="shared" si="17"/>
        <v>0.16510903426791276</v>
      </c>
      <c r="X51" s="11">
        <f t="shared" si="18"/>
        <v>0.75757575757575757</v>
      </c>
      <c r="Y51" s="11">
        <f t="shared" si="19"/>
        <v>7.7315208156329654E-2</v>
      </c>
      <c r="Z51" s="15" t="s">
        <v>630</v>
      </c>
      <c r="AA51" s="12">
        <f t="shared" si="20"/>
        <v>583</v>
      </c>
      <c r="AB51" s="12">
        <f t="shared" si="21"/>
        <v>3531</v>
      </c>
      <c r="AC51" s="12">
        <f t="shared" si="22"/>
        <v>1038.5294117647059</v>
      </c>
      <c r="AD51" s="11">
        <f t="shared" si="23"/>
        <v>0</v>
      </c>
      <c r="AE51" s="12">
        <v>713</v>
      </c>
      <c r="AF51" s="2">
        <v>874</v>
      </c>
      <c r="AG51" s="11">
        <f t="shared" si="24"/>
        <v>0.44927536231884058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C51" s="12" t="e">
        <f t="shared" si="25"/>
        <v>#DIV/0!</v>
      </c>
    </row>
    <row r="52" spans="1:81" x14ac:dyDescent="0.2">
      <c r="A52" s="5" t="s">
        <v>54</v>
      </c>
      <c r="B52" s="2" t="s">
        <v>54</v>
      </c>
      <c r="D52" s="2" t="s">
        <v>112</v>
      </c>
      <c r="E52" s="2" t="s">
        <v>112</v>
      </c>
      <c r="F52" s="2">
        <v>2</v>
      </c>
      <c r="G52" s="2">
        <v>1</v>
      </c>
      <c r="H52" s="2">
        <v>1</v>
      </c>
      <c r="I52" s="13">
        <v>2379</v>
      </c>
      <c r="J52" s="2">
        <v>208</v>
      </c>
      <c r="K52" s="2">
        <v>413</v>
      </c>
      <c r="L52" s="2">
        <v>138</v>
      </c>
      <c r="M52" s="2">
        <v>215</v>
      </c>
      <c r="N52" s="2">
        <v>398</v>
      </c>
      <c r="O52" s="2">
        <v>362</v>
      </c>
      <c r="P52" s="2">
        <v>366</v>
      </c>
      <c r="Q52" s="2">
        <f t="shared" si="14"/>
        <v>1479</v>
      </c>
      <c r="R52" s="2">
        <v>177</v>
      </c>
      <c r="S52" s="2">
        <v>69</v>
      </c>
      <c r="T52" s="2">
        <v>33</v>
      </c>
      <c r="U52" s="2">
        <f t="shared" si="15"/>
        <v>279</v>
      </c>
      <c r="V52" s="2">
        <f t="shared" si="16"/>
        <v>621</v>
      </c>
      <c r="W52" s="11">
        <f t="shared" si="17"/>
        <v>0.2610340479192938</v>
      </c>
      <c r="X52" s="11">
        <f t="shared" si="18"/>
        <v>0.62168978562421184</v>
      </c>
      <c r="Y52" s="11">
        <f t="shared" si="19"/>
        <v>0.11727616645649433</v>
      </c>
      <c r="Z52" s="12">
        <f>V52/H52</f>
        <v>621</v>
      </c>
      <c r="AA52" s="12">
        <f t="shared" si="20"/>
        <v>621</v>
      </c>
      <c r="AB52" s="12">
        <f t="shared" si="21"/>
        <v>2379</v>
      </c>
      <c r="AC52" s="12">
        <f t="shared" si="22"/>
        <v>1189.5</v>
      </c>
      <c r="AD52" s="11">
        <f t="shared" si="23"/>
        <v>1</v>
      </c>
      <c r="AE52" s="12">
        <v>769</v>
      </c>
      <c r="AF52" s="2">
        <v>90</v>
      </c>
      <c r="AG52" s="11">
        <f t="shared" si="24"/>
        <v>0.89522700814901046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1</v>
      </c>
      <c r="BA52" s="2">
        <v>0</v>
      </c>
      <c r="BB52" s="2">
        <v>1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1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C52" s="12">
        <f t="shared" si="25"/>
        <v>1758</v>
      </c>
    </row>
    <row r="53" spans="1:81" x14ac:dyDescent="0.2">
      <c r="A53" s="5" t="s">
        <v>37</v>
      </c>
      <c r="B53" s="2" t="s">
        <v>37</v>
      </c>
      <c r="D53" s="2" t="s">
        <v>96</v>
      </c>
      <c r="E53" s="2" t="s">
        <v>96</v>
      </c>
      <c r="F53" s="2">
        <v>2</v>
      </c>
      <c r="G53" s="2">
        <v>1</v>
      </c>
      <c r="H53" s="2">
        <v>1</v>
      </c>
      <c r="I53" s="13">
        <v>2354</v>
      </c>
      <c r="J53" s="2">
        <v>173</v>
      </c>
      <c r="K53" s="2">
        <v>469</v>
      </c>
      <c r="L53" s="2">
        <v>114</v>
      </c>
      <c r="M53" s="2">
        <v>238</v>
      </c>
      <c r="N53" s="2">
        <v>401</v>
      </c>
      <c r="O53" s="2">
        <v>421</v>
      </c>
      <c r="P53" s="2">
        <v>301</v>
      </c>
      <c r="Q53" s="2">
        <f t="shared" si="14"/>
        <v>1475</v>
      </c>
      <c r="R53" s="2">
        <v>147</v>
      </c>
      <c r="S53" s="2">
        <v>62</v>
      </c>
      <c r="T53" s="2">
        <v>28</v>
      </c>
      <c r="U53" s="2">
        <f t="shared" si="15"/>
        <v>237</v>
      </c>
      <c r="V53" s="2">
        <f t="shared" si="16"/>
        <v>642</v>
      </c>
      <c r="W53" s="11">
        <f t="shared" si="17"/>
        <v>0.27272727272727271</v>
      </c>
      <c r="X53" s="11">
        <f t="shared" si="18"/>
        <v>0.62659303313508918</v>
      </c>
      <c r="Y53" s="11">
        <f t="shared" si="19"/>
        <v>0.10067969413763807</v>
      </c>
      <c r="Z53" s="12">
        <f>V53/H53</f>
        <v>642</v>
      </c>
      <c r="AA53" s="12">
        <f t="shared" si="20"/>
        <v>642</v>
      </c>
      <c r="AB53" s="12">
        <f t="shared" si="21"/>
        <v>2354</v>
      </c>
      <c r="AC53" s="12">
        <f t="shared" si="22"/>
        <v>1177</v>
      </c>
      <c r="AD53" s="11">
        <f t="shared" si="23"/>
        <v>1</v>
      </c>
      <c r="AE53" s="12">
        <v>703</v>
      </c>
      <c r="AF53" s="2">
        <v>140</v>
      </c>
      <c r="AG53" s="11">
        <f t="shared" si="24"/>
        <v>0.83392645314353497</v>
      </c>
      <c r="AH53" s="2">
        <v>1</v>
      </c>
      <c r="AI53" s="2">
        <v>0</v>
      </c>
      <c r="AJ53" s="2">
        <v>1</v>
      </c>
      <c r="AK53" s="2">
        <v>1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1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1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1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1</v>
      </c>
      <c r="BR53" s="2">
        <v>0</v>
      </c>
      <c r="BS53" s="2">
        <v>1</v>
      </c>
      <c r="BT53" s="2">
        <v>1</v>
      </c>
      <c r="BU53" s="2">
        <v>0</v>
      </c>
      <c r="BV53" s="2">
        <v>1</v>
      </c>
      <c r="BW53" s="2">
        <v>0</v>
      </c>
      <c r="BX53" s="2">
        <v>0</v>
      </c>
      <c r="BY53" s="2">
        <v>0</v>
      </c>
      <c r="BZ53" s="2">
        <v>0</v>
      </c>
      <c r="CA53" s="2">
        <v>1</v>
      </c>
      <c r="CC53" s="12">
        <f t="shared" si="25"/>
        <v>1712</v>
      </c>
    </row>
    <row r="54" spans="1:81" x14ac:dyDescent="0.2">
      <c r="A54" s="5" t="s">
        <v>20</v>
      </c>
      <c r="B54" s="2" t="s">
        <v>20</v>
      </c>
      <c r="D54" s="2" t="s">
        <v>81</v>
      </c>
      <c r="E54" s="2" t="s">
        <v>81</v>
      </c>
      <c r="F54" s="2">
        <v>2</v>
      </c>
      <c r="G54" s="2">
        <v>1</v>
      </c>
      <c r="H54" s="2">
        <v>1</v>
      </c>
      <c r="I54" s="13">
        <v>3793</v>
      </c>
      <c r="J54" s="2">
        <v>281</v>
      </c>
      <c r="K54" s="2">
        <v>414</v>
      </c>
      <c r="L54" s="2">
        <v>403</v>
      </c>
      <c r="M54" s="2">
        <v>956</v>
      </c>
      <c r="N54" s="2">
        <v>657</v>
      </c>
      <c r="O54" s="2">
        <v>490</v>
      </c>
      <c r="P54" s="2">
        <v>337</v>
      </c>
      <c r="Q54" s="2">
        <f t="shared" si="14"/>
        <v>2843</v>
      </c>
      <c r="R54" s="2">
        <v>157</v>
      </c>
      <c r="S54" s="2">
        <v>65</v>
      </c>
      <c r="T54" s="2">
        <v>33</v>
      </c>
      <c r="U54" s="2">
        <f t="shared" si="15"/>
        <v>255</v>
      </c>
      <c r="V54" s="2">
        <f t="shared" si="16"/>
        <v>695</v>
      </c>
      <c r="W54" s="11">
        <f t="shared" si="17"/>
        <v>0.1832322699709992</v>
      </c>
      <c r="X54" s="11">
        <f t="shared" si="18"/>
        <v>0.74953862378064862</v>
      </c>
      <c r="Y54" s="11">
        <f t="shared" si="19"/>
        <v>6.7229106248352224E-2</v>
      </c>
      <c r="Z54" s="12">
        <f>V54/H54</f>
        <v>695</v>
      </c>
      <c r="AA54" s="12">
        <f t="shared" si="20"/>
        <v>695</v>
      </c>
      <c r="AB54" s="12">
        <f t="shared" si="21"/>
        <v>3793</v>
      </c>
      <c r="AC54" s="12">
        <f t="shared" si="22"/>
        <v>1896.5</v>
      </c>
      <c r="AD54" s="11">
        <f t="shared" si="23"/>
        <v>1</v>
      </c>
      <c r="AE54" s="12">
        <v>568</v>
      </c>
      <c r="AF54" s="2">
        <v>1035</v>
      </c>
      <c r="AG54" s="11">
        <f t="shared" si="24"/>
        <v>0.35433562071116659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C54" s="12">
        <f t="shared" si="25"/>
        <v>3098</v>
      </c>
    </row>
    <row r="55" spans="1:81" x14ac:dyDescent="0.2">
      <c r="A55" s="5" t="s">
        <v>55</v>
      </c>
      <c r="B55" s="2" t="s">
        <v>55</v>
      </c>
      <c r="D55" s="2" t="s">
        <v>113</v>
      </c>
      <c r="E55" s="2" t="s">
        <v>113</v>
      </c>
      <c r="F55" s="2">
        <v>1.25</v>
      </c>
      <c r="G55" s="2">
        <v>1</v>
      </c>
      <c r="H55" s="2">
        <v>1</v>
      </c>
      <c r="I55" s="13">
        <v>3809</v>
      </c>
      <c r="J55" s="2">
        <v>241</v>
      </c>
      <c r="K55" s="2">
        <v>463</v>
      </c>
      <c r="L55" s="2">
        <v>351</v>
      </c>
      <c r="M55" s="2">
        <v>849</v>
      </c>
      <c r="N55" s="2">
        <v>626</v>
      </c>
      <c r="O55" s="2">
        <v>542</v>
      </c>
      <c r="P55" s="2">
        <v>381</v>
      </c>
      <c r="Q55" s="2">
        <f t="shared" si="14"/>
        <v>2749</v>
      </c>
      <c r="R55" s="2">
        <v>182</v>
      </c>
      <c r="S55" s="2">
        <v>101</v>
      </c>
      <c r="T55" s="2">
        <v>73</v>
      </c>
      <c r="U55" s="2">
        <f t="shared" si="15"/>
        <v>356</v>
      </c>
      <c r="V55" s="2">
        <f t="shared" si="16"/>
        <v>704</v>
      </c>
      <c r="W55" s="11">
        <f t="shared" si="17"/>
        <v>0.18482541349435547</v>
      </c>
      <c r="X55" s="11">
        <f t="shared" si="18"/>
        <v>0.72171173536361255</v>
      </c>
      <c r="Y55" s="11">
        <f t="shared" si="19"/>
        <v>9.3462851142032025E-2</v>
      </c>
      <c r="Z55" s="12">
        <f>V55/H55</f>
        <v>704</v>
      </c>
      <c r="AA55" s="12">
        <f t="shared" si="20"/>
        <v>704</v>
      </c>
      <c r="AB55" s="12">
        <f t="shared" si="21"/>
        <v>3809</v>
      </c>
      <c r="AC55" s="12">
        <f t="shared" si="22"/>
        <v>3047.2</v>
      </c>
      <c r="AD55" s="11">
        <f t="shared" si="23"/>
        <v>1</v>
      </c>
      <c r="AE55" s="12">
        <v>843</v>
      </c>
      <c r="AF55" s="2">
        <v>857</v>
      </c>
      <c r="AG55" s="11">
        <f t="shared" si="24"/>
        <v>0.4958823529411765</v>
      </c>
      <c r="AH55" s="2">
        <v>0</v>
      </c>
      <c r="AI55" s="2">
        <v>0</v>
      </c>
      <c r="AJ55" s="2">
        <v>0</v>
      </c>
      <c r="AK55" s="2">
        <v>1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1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1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C55" s="12">
        <f t="shared" si="25"/>
        <v>3105</v>
      </c>
    </row>
    <row r="56" spans="1:81" x14ac:dyDescent="0.2">
      <c r="A56" s="5" t="s">
        <v>5</v>
      </c>
      <c r="B56" s="2" t="s">
        <v>5</v>
      </c>
      <c r="D56" s="2" t="s">
        <v>66</v>
      </c>
      <c r="E56" s="2" t="s">
        <v>66</v>
      </c>
      <c r="G56" s="2">
        <v>0</v>
      </c>
      <c r="H56" s="2">
        <v>0</v>
      </c>
      <c r="I56" s="2">
        <v>366</v>
      </c>
      <c r="J56" s="2">
        <v>24</v>
      </c>
      <c r="K56" s="2">
        <v>76</v>
      </c>
      <c r="L56" s="2">
        <v>13</v>
      </c>
      <c r="M56" s="2">
        <v>12</v>
      </c>
      <c r="N56" s="2">
        <v>37</v>
      </c>
      <c r="O56" s="2">
        <v>62</v>
      </c>
      <c r="P56" s="2">
        <v>67</v>
      </c>
      <c r="Q56" s="2">
        <f t="shared" si="14"/>
        <v>191</v>
      </c>
      <c r="R56" s="2">
        <v>37</v>
      </c>
      <c r="S56" s="2">
        <v>23</v>
      </c>
      <c r="T56" s="2">
        <v>15</v>
      </c>
      <c r="U56" s="2">
        <f t="shared" si="15"/>
        <v>75</v>
      </c>
      <c r="V56" s="2">
        <f t="shared" si="16"/>
        <v>100</v>
      </c>
      <c r="W56" s="11">
        <f t="shared" si="17"/>
        <v>0.27322404371584702</v>
      </c>
      <c r="X56" s="11">
        <f t="shared" si="18"/>
        <v>0.52185792349726778</v>
      </c>
      <c r="Y56" s="11">
        <f t="shared" si="19"/>
        <v>0.20491803278688525</v>
      </c>
      <c r="Z56" s="15" t="s">
        <v>630</v>
      </c>
      <c r="AA56" s="12" t="e">
        <f t="shared" si="20"/>
        <v>#DIV/0!</v>
      </c>
      <c r="AB56" s="12" t="e">
        <f t="shared" si="21"/>
        <v>#DIV/0!</v>
      </c>
      <c r="AC56" s="12" t="e">
        <f t="shared" si="22"/>
        <v>#DIV/0!</v>
      </c>
      <c r="AD56" s="11" t="e">
        <f t="shared" si="23"/>
        <v>#DIV/0!</v>
      </c>
      <c r="AE56" s="2">
        <v>126</v>
      </c>
      <c r="AF56" s="2">
        <v>10</v>
      </c>
      <c r="AG56" s="11">
        <f t="shared" si="24"/>
        <v>0.92647058823529416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C56" s="12" t="e">
        <f t="shared" si="25"/>
        <v>#DIV/0!</v>
      </c>
    </row>
    <row r="57" spans="1:81" x14ac:dyDescent="0.2">
      <c r="A57" s="5" t="s">
        <v>14</v>
      </c>
      <c r="B57" s="2" t="s">
        <v>14</v>
      </c>
      <c r="D57" s="2" t="s">
        <v>75</v>
      </c>
      <c r="E57" s="2" t="s">
        <v>75</v>
      </c>
      <c r="G57" s="2">
        <v>0</v>
      </c>
      <c r="H57" s="2">
        <v>0</v>
      </c>
      <c r="I57" s="2">
        <v>528</v>
      </c>
      <c r="J57" s="2">
        <v>23</v>
      </c>
      <c r="K57" s="2">
        <v>117</v>
      </c>
      <c r="L57" s="2">
        <v>23</v>
      </c>
      <c r="M57" s="2">
        <v>16</v>
      </c>
      <c r="N57" s="2">
        <v>60</v>
      </c>
      <c r="O57" s="2">
        <v>82</v>
      </c>
      <c r="P57" s="2">
        <v>94</v>
      </c>
      <c r="Q57" s="2">
        <f t="shared" si="14"/>
        <v>275</v>
      </c>
      <c r="R57" s="2">
        <v>49</v>
      </c>
      <c r="S57" s="2">
        <v>45</v>
      </c>
      <c r="T57" s="2">
        <v>19</v>
      </c>
      <c r="U57" s="2">
        <f t="shared" si="15"/>
        <v>113</v>
      </c>
      <c r="V57" s="2">
        <f t="shared" si="16"/>
        <v>140</v>
      </c>
      <c r="W57" s="11">
        <f t="shared" si="17"/>
        <v>0.26515151515151514</v>
      </c>
      <c r="X57" s="11">
        <f t="shared" si="18"/>
        <v>0.52083333333333337</v>
      </c>
      <c r="Y57" s="11">
        <f t="shared" si="19"/>
        <v>0.21401515151515152</v>
      </c>
      <c r="Z57" s="15" t="s">
        <v>630</v>
      </c>
      <c r="AA57" s="12" t="e">
        <f t="shared" si="20"/>
        <v>#DIV/0!</v>
      </c>
      <c r="AB57" s="12" t="e">
        <f t="shared" si="21"/>
        <v>#DIV/0!</v>
      </c>
      <c r="AC57" s="12" t="e">
        <f t="shared" si="22"/>
        <v>#DIV/0!</v>
      </c>
      <c r="AD57" s="11" t="e">
        <f t="shared" si="23"/>
        <v>#DIV/0!</v>
      </c>
      <c r="AE57" s="2">
        <v>182</v>
      </c>
      <c r="AF57" s="2">
        <v>12</v>
      </c>
      <c r="AG57" s="11">
        <f t="shared" si="24"/>
        <v>0.93814432989690721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C57" s="12" t="e">
        <f t="shared" si="25"/>
        <v>#DIV/0!</v>
      </c>
    </row>
    <row r="58" spans="1:81" x14ac:dyDescent="0.2">
      <c r="A58" s="5" t="s">
        <v>46</v>
      </c>
      <c r="B58" s="2" t="s">
        <v>46</v>
      </c>
      <c r="D58" s="2" t="s">
        <v>105</v>
      </c>
      <c r="E58" s="2" t="s">
        <v>105</v>
      </c>
      <c r="G58" s="2">
        <v>0</v>
      </c>
      <c r="H58" s="2">
        <v>0</v>
      </c>
      <c r="I58" s="13">
        <v>1550</v>
      </c>
      <c r="J58" s="2">
        <v>98</v>
      </c>
      <c r="K58" s="2">
        <v>291</v>
      </c>
      <c r="L58" s="2">
        <v>93</v>
      </c>
      <c r="M58" s="2">
        <v>167</v>
      </c>
      <c r="N58" s="2">
        <v>261</v>
      </c>
      <c r="O58" s="2">
        <v>236</v>
      </c>
      <c r="P58" s="2">
        <v>203</v>
      </c>
      <c r="Q58" s="2">
        <f t="shared" si="14"/>
        <v>960</v>
      </c>
      <c r="R58" s="2">
        <v>112</v>
      </c>
      <c r="S58" s="2">
        <v>55</v>
      </c>
      <c r="T58" s="2">
        <v>34</v>
      </c>
      <c r="U58" s="2">
        <f t="shared" si="15"/>
        <v>201</v>
      </c>
      <c r="V58" s="2">
        <f t="shared" si="16"/>
        <v>389</v>
      </c>
      <c r="W58" s="11">
        <f t="shared" si="17"/>
        <v>0.25096774193548388</v>
      </c>
      <c r="X58" s="11">
        <f t="shared" si="18"/>
        <v>0.61935483870967745</v>
      </c>
      <c r="Y58" s="11">
        <f t="shared" si="19"/>
        <v>0.1296774193548387</v>
      </c>
      <c r="Z58" s="15" t="s">
        <v>630</v>
      </c>
      <c r="AA58" s="12" t="e">
        <f t="shared" si="20"/>
        <v>#DIV/0!</v>
      </c>
      <c r="AB58" s="12" t="e">
        <f t="shared" si="21"/>
        <v>#DIV/0!</v>
      </c>
      <c r="AC58" s="12" t="e">
        <f t="shared" si="22"/>
        <v>#DIV/0!</v>
      </c>
      <c r="AD58" s="11" t="e">
        <f t="shared" si="23"/>
        <v>#DIV/0!</v>
      </c>
      <c r="AE58" s="12">
        <v>466</v>
      </c>
      <c r="AF58" s="2">
        <v>84</v>
      </c>
      <c r="AG58" s="11">
        <f t="shared" si="24"/>
        <v>0.84727272727272729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C58" s="12" t="e">
        <f t="shared" si="25"/>
        <v>#DIV/0!</v>
      </c>
    </row>
    <row r="59" spans="1:81" x14ac:dyDescent="0.2">
      <c r="A59" s="5" t="s">
        <v>53</v>
      </c>
      <c r="B59" s="2" t="s">
        <v>53</v>
      </c>
      <c r="D59" s="2" t="s">
        <v>111</v>
      </c>
      <c r="E59" s="2" t="s">
        <v>111</v>
      </c>
      <c r="G59" s="2">
        <v>0</v>
      </c>
      <c r="H59" s="2">
        <v>0</v>
      </c>
      <c r="I59" s="2">
        <v>727</v>
      </c>
      <c r="J59" s="2">
        <v>33</v>
      </c>
      <c r="K59" s="2">
        <v>148</v>
      </c>
      <c r="L59" s="2">
        <v>33</v>
      </c>
      <c r="M59" s="2">
        <v>20</v>
      </c>
      <c r="N59" s="2">
        <v>84</v>
      </c>
      <c r="O59" s="2">
        <v>125</v>
      </c>
      <c r="P59" s="2">
        <v>126</v>
      </c>
      <c r="Q59" s="2">
        <f t="shared" si="14"/>
        <v>388</v>
      </c>
      <c r="R59" s="2">
        <v>87</v>
      </c>
      <c r="S59" s="2">
        <v>45</v>
      </c>
      <c r="T59" s="2">
        <v>26</v>
      </c>
      <c r="U59" s="2">
        <f t="shared" si="15"/>
        <v>158</v>
      </c>
      <c r="V59" s="2">
        <f t="shared" si="16"/>
        <v>181</v>
      </c>
      <c r="W59" s="11">
        <f t="shared" si="17"/>
        <v>0.24896836313617607</v>
      </c>
      <c r="X59" s="11">
        <f t="shared" si="18"/>
        <v>0.53370013755158185</v>
      </c>
      <c r="Y59" s="11">
        <f t="shared" si="19"/>
        <v>0.2173314993122421</v>
      </c>
      <c r="Z59" s="15" t="s">
        <v>630</v>
      </c>
      <c r="AA59" s="12" t="e">
        <f t="shared" si="20"/>
        <v>#DIV/0!</v>
      </c>
      <c r="AB59" s="12" t="e">
        <f t="shared" si="21"/>
        <v>#DIV/0!</v>
      </c>
      <c r="AC59" s="12" t="e">
        <f t="shared" si="22"/>
        <v>#DIV/0!</v>
      </c>
      <c r="AD59" s="11" t="e">
        <f t="shared" si="23"/>
        <v>#DIV/0!</v>
      </c>
      <c r="AE59" s="12">
        <v>255</v>
      </c>
      <c r="AF59" s="2">
        <v>16</v>
      </c>
      <c r="AG59" s="11">
        <f t="shared" si="24"/>
        <v>0.94095940959409596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C59" s="12" t="e">
        <f t="shared" si="25"/>
        <v>#DIV/0!</v>
      </c>
    </row>
    <row r="60" spans="1:81" x14ac:dyDescent="0.2">
      <c r="A60" s="5" t="s">
        <v>50</v>
      </c>
      <c r="B60" s="2" t="s">
        <v>50</v>
      </c>
      <c r="D60" s="2" t="s">
        <v>108</v>
      </c>
      <c r="E60" s="2" t="s">
        <v>108</v>
      </c>
      <c r="G60" s="2">
        <v>0</v>
      </c>
      <c r="H60" s="2">
        <v>0</v>
      </c>
      <c r="I60" s="2">
        <v>344</v>
      </c>
      <c r="J60" s="2">
        <v>20</v>
      </c>
      <c r="K60" s="2">
        <v>62</v>
      </c>
      <c r="L60" s="2">
        <v>9</v>
      </c>
      <c r="M60" s="2">
        <v>19</v>
      </c>
      <c r="N60" s="2">
        <v>45</v>
      </c>
      <c r="O60" s="2">
        <v>67</v>
      </c>
      <c r="P60" s="2">
        <v>52</v>
      </c>
      <c r="Q60" s="2">
        <f t="shared" si="14"/>
        <v>192</v>
      </c>
      <c r="R60" s="2">
        <v>39</v>
      </c>
      <c r="S60" s="2">
        <v>13</v>
      </c>
      <c r="T60" s="2">
        <v>18</v>
      </c>
      <c r="U60" s="2">
        <f t="shared" si="15"/>
        <v>70</v>
      </c>
      <c r="V60" s="2">
        <f t="shared" si="16"/>
        <v>82</v>
      </c>
      <c r="W60" s="11">
        <f t="shared" si="17"/>
        <v>0.23837209302325582</v>
      </c>
      <c r="X60" s="11">
        <f t="shared" si="18"/>
        <v>0.55813953488372092</v>
      </c>
      <c r="Y60" s="11">
        <f t="shared" si="19"/>
        <v>0.20348837209302326</v>
      </c>
      <c r="Z60" s="15" t="s">
        <v>630</v>
      </c>
      <c r="AA60" s="12" t="e">
        <f t="shared" si="20"/>
        <v>#DIV/0!</v>
      </c>
      <c r="AB60" s="12" t="e">
        <f t="shared" si="21"/>
        <v>#DIV/0!</v>
      </c>
      <c r="AC60" s="12" t="e">
        <f t="shared" si="22"/>
        <v>#DIV/0!</v>
      </c>
      <c r="AD60" s="11" t="e">
        <f t="shared" si="23"/>
        <v>#DIV/0!</v>
      </c>
      <c r="AE60" s="12">
        <v>117</v>
      </c>
      <c r="AF60" s="2">
        <v>9</v>
      </c>
      <c r="AG60" s="11">
        <f t="shared" si="24"/>
        <v>0.9285714285714286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C60" s="12" t="e">
        <f t="shared" si="25"/>
        <v>#DIV/0!</v>
      </c>
    </row>
    <row r="61" spans="1:81" x14ac:dyDescent="0.2">
      <c r="A61" s="5" t="s">
        <v>30</v>
      </c>
      <c r="B61" s="2" t="s">
        <v>30</v>
      </c>
      <c r="D61" s="2" t="s">
        <v>90</v>
      </c>
      <c r="E61" s="2" t="s">
        <v>90</v>
      </c>
      <c r="G61" s="2">
        <v>0</v>
      </c>
      <c r="H61" s="2">
        <v>0</v>
      </c>
      <c r="I61" s="2">
        <v>309</v>
      </c>
      <c r="J61" s="2">
        <v>14</v>
      </c>
      <c r="K61" s="2">
        <v>21</v>
      </c>
      <c r="L61" s="2">
        <v>10</v>
      </c>
      <c r="M61" s="2">
        <v>23</v>
      </c>
      <c r="N61" s="2">
        <v>35</v>
      </c>
      <c r="O61" s="2">
        <v>39</v>
      </c>
      <c r="P61" s="2">
        <v>68</v>
      </c>
      <c r="Q61" s="2">
        <f t="shared" si="14"/>
        <v>175</v>
      </c>
      <c r="R61" s="2">
        <v>56</v>
      </c>
      <c r="S61" s="2">
        <v>38</v>
      </c>
      <c r="T61" s="2">
        <v>5</v>
      </c>
      <c r="U61" s="2">
        <f t="shared" si="15"/>
        <v>99</v>
      </c>
      <c r="V61" s="2">
        <f t="shared" si="16"/>
        <v>35</v>
      </c>
      <c r="W61" s="11">
        <f t="shared" si="17"/>
        <v>0.11326860841423948</v>
      </c>
      <c r="X61" s="11">
        <f t="shared" si="18"/>
        <v>0.56634304207119746</v>
      </c>
      <c r="Y61" s="11">
        <f t="shared" si="19"/>
        <v>0.32038834951456313</v>
      </c>
      <c r="Z61" s="15" t="s">
        <v>630</v>
      </c>
      <c r="AA61" s="12" t="e">
        <f t="shared" si="20"/>
        <v>#DIV/0!</v>
      </c>
      <c r="AB61" s="12" t="e">
        <f t="shared" si="21"/>
        <v>#DIV/0!</v>
      </c>
      <c r="AC61" s="12" t="e">
        <f t="shared" si="22"/>
        <v>#DIV/0!</v>
      </c>
      <c r="AD61" s="11" t="e">
        <f t="shared" si="23"/>
        <v>#DIV/0!</v>
      </c>
      <c r="AE61" s="12">
        <v>134</v>
      </c>
      <c r="AF61" s="2">
        <v>24</v>
      </c>
      <c r="AG61" s="11">
        <f t="shared" si="24"/>
        <v>0.84810126582278478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C61" s="12" t="e">
        <f t="shared" si="25"/>
        <v>#DIV/0!</v>
      </c>
    </row>
    <row r="62" spans="1:81" x14ac:dyDescent="0.2">
      <c r="A62" s="5" t="s">
        <v>19</v>
      </c>
      <c r="B62" s="2" t="s">
        <v>19</v>
      </c>
      <c r="D62" s="2" t="s">
        <v>80</v>
      </c>
      <c r="E62" s="2" t="s">
        <v>80</v>
      </c>
      <c r="G62" s="2">
        <v>0</v>
      </c>
      <c r="H62" s="2">
        <v>0</v>
      </c>
      <c r="I62" s="13">
        <v>2570</v>
      </c>
      <c r="J62" s="2">
        <v>68</v>
      </c>
      <c r="K62" s="2">
        <v>77</v>
      </c>
      <c r="L62" s="2">
        <v>318</v>
      </c>
      <c r="M62" s="13">
        <v>1170</v>
      </c>
      <c r="N62" s="2">
        <v>416</v>
      </c>
      <c r="O62" s="2">
        <v>220</v>
      </c>
      <c r="P62" s="2">
        <v>166</v>
      </c>
      <c r="Q62" s="2">
        <f t="shared" si="14"/>
        <v>2290</v>
      </c>
      <c r="R62" s="2">
        <v>92</v>
      </c>
      <c r="S62" s="2">
        <v>33</v>
      </c>
      <c r="T62" s="2">
        <v>10</v>
      </c>
      <c r="U62" s="2">
        <f t="shared" si="15"/>
        <v>135</v>
      </c>
      <c r="V62" s="2">
        <f t="shared" si="16"/>
        <v>145</v>
      </c>
      <c r="W62" s="11">
        <f t="shared" si="17"/>
        <v>5.642023346303502E-2</v>
      </c>
      <c r="X62" s="11">
        <f t="shared" si="18"/>
        <v>0.8910505836575876</v>
      </c>
      <c r="Y62" s="11">
        <f t="shared" si="19"/>
        <v>5.2529182879377433E-2</v>
      </c>
      <c r="Z62" s="15" t="s">
        <v>630</v>
      </c>
      <c r="AA62" s="12" t="e">
        <f t="shared" si="20"/>
        <v>#DIV/0!</v>
      </c>
      <c r="AB62" s="12" t="e">
        <f t="shared" si="21"/>
        <v>#DIV/0!</v>
      </c>
      <c r="AC62" s="12" t="e">
        <f t="shared" si="22"/>
        <v>#DIV/0!</v>
      </c>
      <c r="AD62" s="11" t="e">
        <f t="shared" si="23"/>
        <v>#DIV/0!</v>
      </c>
      <c r="AE62" s="12">
        <v>533</v>
      </c>
      <c r="AF62" s="2">
        <v>1088</v>
      </c>
      <c r="AG62" s="11">
        <f t="shared" si="24"/>
        <v>0.32880937692782231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C62" s="12" t="e">
        <f t="shared" si="25"/>
        <v>#DIV/0!</v>
      </c>
    </row>
    <row r="63" spans="1:81" x14ac:dyDescent="0.2">
      <c r="B63" s="2" t="s">
        <v>639</v>
      </c>
      <c r="D63" s="2" t="s">
        <v>640</v>
      </c>
      <c r="F63" s="2">
        <v>100.7</v>
      </c>
      <c r="G63" s="2">
        <v>7</v>
      </c>
      <c r="H63" s="2">
        <v>3</v>
      </c>
      <c r="AD63" s="11">
        <f t="shared" si="23"/>
        <v>0.42857142857142855</v>
      </c>
    </row>
  </sheetData>
  <autoFilter ref="A1:CC1">
    <sortState ref="A2:CC62">
      <sortCondition descending="1" ref="G1:G62"/>
    </sortState>
  </autoFilter>
  <sortState ref="A47:BZ62">
    <sortCondition ref="V47:V62"/>
  </sortState>
  <hyperlinks>
    <hyperlink ref="A48" r:id="rId1" tooltip="Alcova Heights demographics"/>
    <hyperlink ref="A3" r:id="rId2" tooltip="Arlington-Forest demographics"/>
    <hyperlink ref="A26" r:id="rId3" tooltip="Arlington-Heights demographics"/>
    <hyperlink ref="A13" r:id="rId4" tooltip="Arlington-Ridge demographics"/>
    <hyperlink ref="A32" r:id="rId5" tooltip="Arlington-View demographics"/>
    <hyperlink ref="A56" r:id="rId6" tooltip="Arlingwood demographics"/>
    <hyperlink ref="A14" r:id="rId7" tooltip="Ashton-Heights demographics"/>
    <hyperlink ref="A5" r:id="rId8" tooltip="Aurora-Highlands demographics"/>
    <hyperlink ref="A4" r:id="rId9" tooltip="Ballston-VA-Square demographics"/>
    <hyperlink ref="A28" r:id="rId10" tooltip="Barcroft demographics"/>
    <hyperlink ref="A34" r:id="rId11" tooltip="Bellevue-Forest demographics"/>
    <hyperlink ref="A9" r:id="rId12" tooltip="Bluemont demographics"/>
    <hyperlink ref="A18" r:id="rId13" tooltip="Boulevard-Manor demographics"/>
    <hyperlink ref="A41" r:id="rId14" tooltip="Buckingham demographics"/>
    <hyperlink ref="A57" r:id="rId15" tooltip="Chain-Bridge-Forest demographics"/>
    <hyperlink ref="A42" r:id="rId16" tooltip="Cherry-Valley-Nature-Area demographics"/>
    <hyperlink ref="A20" r:id="rId17" tooltip="Cherrydale demographics"/>
    <hyperlink ref="A6" r:id="rId18" tooltip="Claremont demographics"/>
    <hyperlink ref="A27" r:id="rId19" tooltip="Clarendon-Courthouse demographics"/>
    <hyperlink ref="A62" r:id="rId20" tooltip="Colonial-Village demographics"/>
    <hyperlink ref="A54" r:id="rId21" tooltip="Columbia-Forest demographics"/>
    <hyperlink ref="A8" r:id="rId22" tooltip="Columbia-Heights demographics"/>
    <hyperlink ref="A23" r:id="rId23" tooltip="Columbia-Heights-West demographics"/>
    <hyperlink ref="A50" r:id="rId24" tooltip="Dominion-Hills demographics"/>
    <hyperlink ref="A21" r:id="rId25" tooltip="Donaldson-Run demographics"/>
    <hyperlink ref="A30" r:id="rId26" tooltip="Douglas-Park demographics"/>
    <hyperlink ref="A47" r:id="rId27" tooltip="Dover-Crystal demographics"/>
    <hyperlink ref="A10" r:id="rId28" tooltip="East-Falls-Church demographics"/>
    <hyperlink ref="A22" r:id="rId29" tooltip="Fairlington demographics"/>
    <hyperlink ref="A24" r:id="rId30" tooltip="Forest-Glen demographics"/>
    <hyperlink ref="A61" r:id="rId31" tooltip="Forest-Hills demographics"/>
    <hyperlink ref="A43" r:id="rId32" tooltip="Foxcroft-Heiights demographics"/>
    <hyperlink ref="A44" r:id="rId33" tooltip="Glebewood demographics"/>
    <hyperlink ref="A11" r:id="rId34" tooltip="Glencarlyn demographics"/>
    <hyperlink ref="A46" r:id="rId35" tooltip="Gulf-Branch demographics"/>
    <hyperlink ref="A37" r:id="rId36" tooltip="Highland-Park-Overlee-Knolls demographics"/>
    <hyperlink ref="A19" r:id="rId37" tooltip="John-M-Langston demographics"/>
    <hyperlink ref="A53" r:id="rId38" tooltip="Leeway-Overlee demographics"/>
    <hyperlink ref="A12" r:id="rId39" tooltip="Long-Branch-Creek demographics"/>
    <hyperlink ref="A38" r:id="rId40" tooltip="Lyon-Park demographics"/>
    <hyperlink ref="A51" r:id="rId41" tooltip="Lyon-Village"/>
    <hyperlink ref="A35" r:id="rId42" tooltip="Madison-Manor demographics"/>
    <hyperlink ref="A33" r:id="rId43" tooltip="Maywood demographics"/>
    <hyperlink ref="A2" r:id="rId44" tooltip="Nauck demographics"/>
    <hyperlink ref="A25" r:id="rId45" tooltip="North-Highlands demographics"/>
    <hyperlink ref="A31" r:id="rId46" tooltip="North-Rosslyn demographics"/>
    <hyperlink ref="A58" r:id="rId47" tooltip="Old-Dominion demographics"/>
    <hyperlink ref="A7" r:id="rId48" tooltip="Old-Glebe demographics"/>
    <hyperlink ref="A15" r:id="rId49" tooltip="Penrose"/>
    <hyperlink ref="A16" r:id="rId50" tooltip="Radnor-FtMyer-Heights demographics"/>
    <hyperlink ref="A60" r:id="rId51" tooltip="Rivercrest demographics"/>
    <hyperlink ref="A45" r:id="rId52" tooltip="Riverwood demographics"/>
    <hyperlink ref="A39" r:id="rId53" tooltip="Rock-Spring demographics"/>
    <hyperlink ref="A59" r:id="rId54" tooltip="Stafford-Albemarle-Glebe demographics"/>
    <hyperlink ref="A52" r:id="rId55" tooltip="Tara-Leeway-Heights demographics"/>
    <hyperlink ref="A55" r:id="rId56" tooltip="Waverly-Hills demographics"/>
    <hyperlink ref="A36" r:id="rId57" tooltip="Waycroft-Woodlawn demographics"/>
    <hyperlink ref="A49" r:id="rId58" tooltip="Westover-Village demographics"/>
    <hyperlink ref="A40" r:id="rId59" tooltip="Williamsburg demographics"/>
    <hyperlink ref="A17" r:id="rId60" tooltip="Woodmont demographics"/>
    <hyperlink ref="A29" r:id="rId61" tooltip="Yorktown demographics"/>
  </hyperlinks>
  <pageMargins left="0.75" right="0.75" top="1" bottom="1" header="0.5" footer="0.5"/>
  <pageSetup orientation="portrait" horizontalDpi="4294967292" verticalDpi="4294967292"/>
  <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pane ySplit="1" topLeftCell="A2" activePane="bottomLeft" state="frozen"/>
      <selection pane="bottomLeft" activeCell="I61" sqref="I61"/>
    </sheetView>
  </sheetViews>
  <sheetFormatPr baseColWidth="10" defaultRowHeight="16" x14ac:dyDescent="0.2"/>
  <cols>
    <col min="1" max="1" width="24.1640625" style="2" bestFit="1" customWidth="1"/>
    <col min="2" max="3" width="10.83203125" style="2"/>
    <col min="4" max="4" width="40" style="2" customWidth="1"/>
    <col min="5" max="5" width="15.6640625" style="10" customWidth="1"/>
    <col min="6" max="6" width="10.83203125" style="2"/>
    <col min="7" max="7" width="11.33203125" style="2" bestFit="1" customWidth="1"/>
    <col min="8" max="8" width="50.5" style="2" customWidth="1"/>
    <col min="9" max="9" width="27.5" style="2" customWidth="1"/>
    <col min="10" max="16384" width="10.83203125" style="2"/>
  </cols>
  <sheetData>
    <row r="1" spans="1:10" ht="17" x14ac:dyDescent="0.2">
      <c r="A1" s="2" t="s">
        <v>185</v>
      </c>
      <c r="B1" s="3" t="s">
        <v>186</v>
      </c>
      <c r="C1" s="3" t="s">
        <v>187</v>
      </c>
      <c r="D1" s="3" t="s">
        <v>188</v>
      </c>
      <c r="E1" s="4" t="s">
        <v>189</v>
      </c>
      <c r="F1" s="3" t="s">
        <v>190</v>
      </c>
      <c r="G1" s="3" t="s">
        <v>191</v>
      </c>
      <c r="H1" s="3" t="s">
        <v>192</v>
      </c>
      <c r="I1" s="3" t="s">
        <v>193</v>
      </c>
      <c r="J1" s="3" t="s">
        <v>194</v>
      </c>
    </row>
    <row r="2" spans="1:10" ht="17" x14ac:dyDescent="0.2">
      <c r="A2" s="2" t="str">
        <f>CONCATENATE(B2, ", ", C2)</f>
        <v>38.89324075, -77.10315572</v>
      </c>
      <c r="B2" s="3">
        <v>38.893240749999997</v>
      </c>
      <c r="C2" s="3">
        <v>-77.103155720000004</v>
      </c>
      <c r="D2" s="3" t="s">
        <v>195</v>
      </c>
      <c r="E2" s="4">
        <v>0.1</v>
      </c>
      <c r="F2" s="3">
        <v>560</v>
      </c>
      <c r="G2" s="3">
        <v>22207</v>
      </c>
      <c r="H2" s="3"/>
      <c r="I2" s="3" t="s">
        <v>77</v>
      </c>
      <c r="J2" s="5" t="s">
        <v>196</v>
      </c>
    </row>
    <row r="3" spans="1:10" ht="17" x14ac:dyDescent="0.2">
      <c r="A3" s="2" t="str">
        <f t="shared" ref="A3:A66" si="0">CONCATENATE(B3, ", ", C3)</f>
        <v>38.887981, -77.149328</v>
      </c>
      <c r="B3" s="3">
        <v>38.887981000000003</v>
      </c>
      <c r="C3" s="3">
        <v>-77.149327999999997</v>
      </c>
      <c r="D3" s="3" t="s">
        <v>197</v>
      </c>
      <c r="E3" s="4">
        <v>0.75</v>
      </c>
      <c r="F3" s="3">
        <v>1058</v>
      </c>
      <c r="G3" s="3">
        <v>22205</v>
      </c>
      <c r="H3" s="3"/>
      <c r="I3" s="3" t="s">
        <v>119</v>
      </c>
      <c r="J3" s="5" t="s">
        <v>198</v>
      </c>
    </row>
    <row r="4" spans="1:10" ht="17" x14ac:dyDescent="0.2">
      <c r="A4" s="2" t="str">
        <f t="shared" si="0"/>
        <v>38.8533597, -77.0535073</v>
      </c>
      <c r="B4" s="3">
        <v>38.853359699999999</v>
      </c>
      <c r="C4" s="3">
        <v>-77.053507300000007</v>
      </c>
      <c r="D4" s="3" t="s">
        <v>199</v>
      </c>
      <c r="E4" s="4">
        <v>0.03</v>
      </c>
      <c r="F4" s="3">
        <v>16612</v>
      </c>
      <c r="G4" s="3">
        <v>22202</v>
      </c>
      <c r="H4" s="3" t="s">
        <v>157</v>
      </c>
      <c r="I4" s="3" t="s">
        <v>68</v>
      </c>
      <c r="J4" s="5" t="s">
        <v>200</v>
      </c>
    </row>
    <row r="5" spans="1:10" ht="17" x14ac:dyDescent="0.2">
      <c r="A5" s="2" t="str">
        <f t="shared" si="0"/>
        <v>38.8617208, -77.1029039</v>
      </c>
      <c r="B5" s="3">
        <v>38.861720800000001</v>
      </c>
      <c r="C5" s="3">
        <v>-77.102903900000001</v>
      </c>
      <c r="D5" s="3" t="s">
        <v>201</v>
      </c>
      <c r="E5" s="4">
        <v>13</v>
      </c>
      <c r="F5" s="3">
        <v>1059</v>
      </c>
      <c r="G5" s="3">
        <v>22204</v>
      </c>
      <c r="H5" s="3" t="s">
        <v>202</v>
      </c>
      <c r="I5" s="3" t="s">
        <v>61</v>
      </c>
      <c r="J5" s="5" t="s">
        <v>203</v>
      </c>
    </row>
    <row r="6" spans="1:10" ht="17" x14ac:dyDescent="0.2">
      <c r="A6" s="2" t="str">
        <f t="shared" si="0"/>
        <v>38.84611262, -77.09712527</v>
      </c>
      <c r="B6" s="3">
        <v>38.84611262</v>
      </c>
      <c r="C6" s="3">
        <v>-77.097125270000006</v>
      </c>
      <c r="D6" s="3" t="s">
        <v>204</v>
      </c>
      <c r="E6" s="4">
        <v>5</v>
      </c>
      <c r="F6" s="3">
        <v>540</v>
      </c>
      <c r="G6" s="3">
        <v>22206</v>
      </c>
      <c r="H6" s="3" t="s">
        <v>205</v>
      </c>
      <c r="I6" s="3" t="s">
        <v>78</v>
      </c>
      <c r="J6" s="5" t="s">
        <v>206</v>
      </c>
    </row>
    <row r="7" spans="1:10" ht="17" x14ac:dyDescent="0.2">
      <c r="A7" s="2" t="str">
        <f t="shared" si="0"/>
        <v>38.8932704, -77.17201747</v>
      </c>
      <c r="B7" s="3">
        <v>38.893270399999999</v>
      </c>
      <c r="C7" s="3">
        <v>-77.17201747</v>
      </c>
      <c r="D7" s="3" t="s">
        <v>207</v>
      </c>
      <c r="E7" s="4">
        <v>0.75</v>
      </c>
      <c r="F7" s="3">
        <v>1060</v>
      </c>
      <c r="G7" s="3">
        <v>22213</v>
      </c>
      <c r="H7" s="3" t="s">
        <v>208</v>
      </c>
      <c r="I7" s="3" t="s">
        <v>120</v>
      </c>
      <c r="J7" s="5" t="s">
        <v>209</v>
      </c>
    </row>
    <row r="8" spans="1:10" ht="17" x14ac:dyDescent="0.2">
      <c r="A8" s="2" t="str">
        <f t="shared" si="0"/>
        <v>38.86712579, -77.11648452</v>
      </c>
      <c r="B8" s="3">
        <v>38.867125790000003</v>
      </c>
      <c r="C8" s="3">
        <v>-77.11648452</v>
      </c>
      <c r="D8" s="3" t="s">
        <v>210</v>
      </c>
      <c r="E8" s="4">
        <v>1</v>
      </c>
      <c r="F8" s="3">
        <v>1061</v>
      </c>
      <c r="G8" s="3">
        <v>22203</v>
      </c>
      <c r="H8" s="3" t="s">
        <v>211</v>
      </c>
      <c r="I8" s="3" t="s">
        <v>62</v>
      </c>
      <c r="J8" s="5" t="s">
        <v>212</v>
      </c>
    </row>
    <row r="9" spans="1:10" ht="17" x14ac:dyDescent="0.2">
      <c r="A9" s="2" t="str">
        <f t="shared" si="0"/>
        <v>38.8656992, -77.1072712</v>
      </c>
      <c r="B9" s="3">
        <v>38.865699200000002</v>
      </c>
      <c r="C9" s="3">
        <v>-77.1072712</v>
      </c>
      <c r="D9" s="3" t="s">
        <v>213</v>
      </c>
      <c r="E9" s="4">
        <v>7</v>
      </c>
      <c r="F9" s="3">
        <v>1062</v>
      </c>
      <c r="G9" s="3">
        <v>22204</v>
      </c>
      <c r="H9" s="3" t="s">
        <v>214</v>
      </c>
      <c r="I9" s="3" t="s">
        <v>70</v>
      </c>
      <c r="J9" s="5" t="s">
        <v>215</v>
      </c>
    </row>
    <row r="10" spans="1:10" ht="17" x14ac:dyDescent="0.2">
      <c r="A10" s="2" t="str">
        <f t="shared" si="0"/>
        <v>38.8632512, -77.090103</v>
      </c>
      <c r="B10" s="3">
        <v>38.863251200000001</v>
      </c>
      <c r="C10" s="3">
        <v>-77.090102999999999</v>
      </c>
      <c r="D10" s="3" t="s">
        <v>216</v>
      </c>
      <c r="E10" s="4">
        <v>0.25</v>
      </c>
      <c r="F10" s="3">
        <v>1063</v>
      </c>
      <c r="G10" s="3">
        <v>22204</v>
      </c>
      <c r="H10" s="3" t="s">
        <v>217</v>
      </c>
      <c r="I10" s="3" t="s">
        <v>63</v>
      </c>
      <c r="J10" s="5" t="s">
        <v>218</v>
      </c>
    </row>
    <row r="11" spans="1:10" ht="17" x14ac:dyDescent="0.2">
      <c r="A11" s="2" t="str">
        <f t="shared" si="0"/>
        <v>38.8562594, -77.1121896</v>
      </c>
      <c r="B11" s="3">
        <v>38.856259399999999</v>
      </c>
      <c r="C11" s="3">
        <v>-77.112189599999994</v>
      </c>
      <c r="D11" s="3" t="s">
        <v>219</v>
      </c>
      <c r="E11" s="4">
        <v>2.1</v>
      </c>
      <c r="F11" s="3">
        <v>824</v>
      </c>
      <c r="G11" s="3">
        <v>22204</v>
      </c>
      <c r="H11" s="3" t="s">
        <v>220</v>
      </c>
      <c r="I11" s="3" t="s">
        <v>83</v>
      </c>
      <c r="J11" s="5" t="s">
        <v>221</v>
      </c>
    </row>
    <row r="12" spans="1:10" ht="17" x14ac:dyDescent="0.2">
      <c r="A12" s="2" t="str">
        <f t="shared" si="0"/>
        <v>38.8644437, -77.0735328</v>
      </c>
      <c r="B12" s="3">
        <v>38.864443700000002</v>
      </c>
      <c r="C12" s="3">
        <v>-77.073532799999995</v>
      </c>
      <c r="D12" s="3" t="s">
        <v>222</v>
      </c>
      <c r="E12" s="4">
        <v>0.1</v>
      </c>
      <c r="F12" s="3">
        <v>1064</v>
      </c>
      <c r="G12" s="3">
        <v>22204</v>
      </c>
      <c r="H12" s="3"/>
      <c r="I12" s="3" t="s">
        <v>65</v>
      </c>
      <c r="J12" s="5" t="s">
        <v>223</v>
      </c>
    </row>
    <row r="13" spans="1:10" ht="17" x14ac:dyDescent="0.2">
      <c r="A13" s="2" t="str">
        <f t="shared" si="0"/>
        <v>38.857505, -77.059135</v>
      </c>
      <c r="B13" s="3">
        <v>38.857505000000003</v>
      </c>
      <c r="C13" s="3">
        <v>-77.059134999999998</v>
      </c>
      <c r="D13" s="3" t="s">
        <v>224</v>
      </c>
      <c r="E13" s="4">
        <v>2.9</v>
      </c>
      <c r="F13" s="3">
        <v>832</v>
      </c>
      <c r="G13" s="3">
        <v>22202</v>
      </c>
      <c r="H13" s="3" t="s">
        <v>225</v>
      </c>
      <c r="I13" s="3" t="s">
        <v>68</v>
      </c>
      <c r="J13" s="5" t="s">
        <v>226</v>
      </c>
    </row>
    <row r="14" spans="1:10" ht="17" x14ac:dyDescent="0.2">
      <c r="A14" s="2" t="str">
        <f t="shared" si="0"/>
        <v>38.8544401, -77.1109074</v>
      </c>
      <c r="B14" s="3">
        <v>38.854440099999998</v>
      </c>
      <c r="C14" s="3">
        <v>-77.110907400000002</v>
      </c>
      <c r="D14" s="3" t="s">
        <v>227</v>
      </c>
      <c r="E14" s="4">
        <v>2</v>
      </c>
      <c r="F14" s="3">
        <v>1065</v>
      </c>
      <c r="G14" s="3">
        <v>22204</v>
      </c>
      <c r="H14" s="3" t="s">
        <v>158</v>
      </c>
      <c r="I14" s="3" t="s">
        <v>81</v>
      </c>
      <c r="J14" s="5" t="s">
        <v>228</v>
      </c>
    </row>
    <row r="15" spans="1:10" ht="17" x14ac:dyDescent="0.2">
      <c r="A15" s="2" t="str">
        <f t="shared" si="0"/>
        <v>38.8820293, -77.1179642</v>
      </c>
      <c r="B15" s="3">
        <v>38.882029299999999</v>
      </c>
      <c r="C15" s="3">
        <v>-77.117964200000003</v>
      </c>
      <c r="D15" s="3" t="s">
        <v>229</v>
      </c>
      <c r="E15" s="4">
        <v>4</v>
      </c>
      <c r="F15" s="3">
        <v>1067</v>
      </c>
      <c r="G15" s="3">
        <v>22203</v>
      </c>
      <c r="H15" s="3" t="s">
        <v>230</v>
      </c>
      <c r="I15" s="3" t="s">
        <v>69</v>
      </c>
      <c r="J15" s="5" t="s">
        <v>231</v>
      </c>
    </row>
    <row r="16" spans="1:10" ht="17" x14ac:dyDescent="0.2">
      <c r="A16" s="2" t="str">
        <f t="shared" si="0"/>
        <v>38.8505704, -77.1020494</v>
      </c>
      <c r="B16" s="3">
        <v>38.850570400000002</v>
      </c>
      <c r="C16" s="3">
        <v>-77.102049399999999</v>
      </c>
      <c r="D16" s="3" t="s">
        <v>232</v>
      </c>
      <c r="E16" s="4">
        <v>65</v>
      </c>
      <c r="F16" s="3">
        <v>561</v>
      </c>
      <c r="G16" s="3">
        <v>22206</v>
      </c>
      <c r="H16" s="3" t="s">
        <v>233</v>
      </c>
      <c r="I16" s="3" t="s">
        <v>638</v>
      </c>
      <c r="J16" s="5" t="s">
        <v>234</v>
      </c>
    </row>
    <row r="17" spans="1:10" customFormat="1" ht="17" x14ac:dyDescent="0.2">
      <c r="A17" s="2" t="str">
        <f t="shared" si="0"/>
        <v>38.8505704, -77.1020494</v>
      </c>
      <c r="B17" s="6">
        <v>38.850570400000002</v>
      </c>
      <c r="C17" s="6">
        <v>-77.102049399999999</v>
      </c>
      <c r="D17" s="6" t="s">
        <v>235</v>
      </c>
      <c r="E17" s="7" t="s">
        <v>236</v>
      </c>
      <c r="F17" s="6">
        <v>835</v>
      </c>
      <c r="G17" s="6">
        <v>22206</v>
      </c>
      <c r="H17" s="6" t="s">
        <v>237</v>
      </c>
      <c r="I17" s="6" t="s">
        <v>638</v>
      </c>
      <c r="J17" s="1" t="s">
        <v>238</v>
      </c>
    </row>
    <row r="18" spans="1:10" ht="17" x14ac:dyDescent="0.2">
      <c r="A18" s="2" t="str">
        <f t="shared" si="0"/>
        <v>38.88511123, -77.08752482</v>
      </c>
      <c r="B18" s="3">
        <v>38.88511123</v>
      </c>
      <c r="C18" s="3">
        <v>-77.087524819999999</v>
      </c>
      <c r="D18" s="3" t="s">
        <v>239</v>
      </c>
      <c r="E18" s="4">
        <v>3</v>
      </c>
      <c r="F18" s="3">
        <v>1066</v>
      </c>
      <c r="G18" s="3">
        <v>22201</v>
      </c>
      <c r="H18" s="3" t="s">
        <v>240</v>
      </c>
      <c r="I18" s="3" t="s">
        <v>78</v>
      </c>
      <c r="J18" s="5" t="s">
        <v>241</v>
      </c>
    </row>
    <row r="19" spans="1:10" ht="17" x14ac:dyDescent="0.2">
      <c r="A19" s="2" t="str">
        <f t="shared" si="0"/>
        <v>38.8928614, -77.0750916</v>
      </c>
      <c r="B19" s="3">
        <v>38.892861400000001</v>
      </c>
      <c r="C19" s="3">
        <v>-77.075091599999993</v>
      </c>
      <c r="D19" s="3" t="s">
        <v>242</v>
      </c>
      <c r="E19" s="4">
        <v>0.1</v>
      </c>
      <c r="F19" s="3">
        <v>1971</v>
      </c>
      <c r="G19" s="3">
        <v>22201</v>
      </c>
      <c r="H19" s="3" t="s">
        <v>161</v>
      </c>
      <c r="I19" s="3" t="s">
        <v>121</v>
      </c>
      <c r="J19" s="5" t="s">
        <v>243</v>
      </c>
    </row>
    <row r="20" spans="1:10" ht="17" x14ac:dyDescent="0.2">
      <c r="A20" s="2" t="str">
        <f t="shared" si="0"/>
        <v>38.883079, -77.157952</v>
      </c>
      <c r="B20" s="3">
        <v>38.883079000000002</v>
      </c>
      <c r="C20" s="3">
        <v>-77.157951999999995</v>
      </c>
      <c r="D20" s="3" t="s">
        <v>244</v>
      </c>
      <c r="E20" s="4">
        <v>11</v>
      </c>
      <c r="F20" s="3">
        <v>903</v>
      </c>
      <c r="G20" s="3">
        <v>22205</v>
      </c>
      <c r="H20" s="3" t="s">
        <v>245</v>
      </c>
      <c r="I20" s="3" t="s">
        <v>120</v>
      </c>
      <c r="J20" s="5" t="s">
        <v>246</v>
      </c>
    </row>
    <row r="21" spans="1:10" ht="17" x14ac:dyDescent="0.2">
      <c r="A21" s="2" t="str">
        <f t="shared" si="0"/>
        <v>38.891781, -77.1325402</v>
      </c>
      <c r="B21" s="3">
        <v>38.891781000000002</v>
      </c>
      <c r="C21" s="3">
        <v>-77.132540199999994</v>
      </c>
      <c r="D21" s="3" t="s">
        <v>247</v>
      </c>
      <c r="E21" s="4">
        <v>2</v>
      </c>
      <c r="F21" s="3">
        <v>1068</v>
      </c>
      <c r="G21" s="3">
        <v>22207</v>
      </c>
      <c r="H21" s="3" t="s">
        <v>248</v>
      </c>
      <c r="I21" s="3" t="s">
        <v>249</v>
      </c>
      <c r="J21" s="5" t="s">
        <v>250</v>
      </c>
    </row>
    <row r="22" spans="1:10" ht="17" x14ac:dyDescent="0.2">
      <c r="A22" s="2" t="str">
        <f t="shared" si="0"/>
        <v>38.8768154, -77.1224591</v>
      </c>
      <c r="B22" s="3">
        <v>38.876815399999998</v>
      </c>
      <c r="C22" s="3">
        <v>-77.1224591</v>
      </c>
      <c r="D22" s="3" t="s">
        <v>251</v>
      </c>
      <c r="E22" s="4">
        <v>15</v>
      </c>
      <c r="F22" s="3">
        <v>1039</v>
      </c>
      <c r="G22" s="3">
        <v>22205</v>
      </c>
      <c r="H22" s="3" t="s">
        <v>252</v>
      </c>
      <c r="I22" s="3" t="s">
        <v>72</v>
      </c>
      <c r="J22" s="5" t="s">
        <v>253</v>
      </c>
    </row>
    <row r="23" spans="1:10" ht="17" x14ac:dyDescent="0.2">
      <c r="A23" s="2" t="str">
        <f t="shared" si="0"/>
        <v>38.8695015, -77.1323061</v>
      </c>
      <c r="B23" s="3">
        <v>38.869501499999998</v>
      </c>
      <c r="C23" s="3">
        <v>-77.132306099999994</v>
      </c>
      <c r="D23" s="3" t="s">
        <v>254</v>
      </c>
      <c r="E23" s="4">
        <v>70</v>
      </c>
      <c r="F23" s="3">
        <v>568</v>
      </c>
      <c r="G23" s="3">
        <v>22203</v>
      </c>
      <c r="H23" s="3" t="s">
        <v>255</v>
      </c>
      <c r="I23" s="3" t="s">
        <v>256</v>
      </c>
      <c r="J23" s="5" t="s">
        <v>257</v>
      </c>
    </row>
    <row r="24" spans="1:10" ht="17" x14ac:dyDescent="0.2">
      <c r="A24" s="2" t="str">
        <f t="shared" si="0"/>
        <v>38.8753556, -77.1325013</v>
      </c>
      <c r="B24" s="3">
        <v>38.875355599999999</v>
      </c>
      <c r="C24" s="3">
        <v>-77.132501300000001</v>
      </c>
      <c r="D24" s="3" t="s">
        <v>258</v>
      </c>
      <c r="E24" s="4">
        <v>24</v>
      </c>
      <c r="F24" s="3">
        <v>1040</v>
      </c>
      <c r="G24" s="3">
        <v>22205</v>
      </c>
      <c r="H24" s="3" t="s">
        <v>259</v>
      </c>
      <c r="I24" s="3" t="s">
        <v>260</v>
      </c>
      <c r="J24" s="5" t="s">
        <v>261</v>
      </c>
    </row>
    <row r="25" spans="1:10" ht="17" x14ac:dyDescent="0.2">
      <c r="A25" s="2" t="str">
        <f t="shared" si="0"/>
        <v>38.9168198, -77.1241877</v>
      </c>
      <c r="B25" s="3">
        <v>38.916819799999999</v>
      </c>
      <c r="C25" s="3">
        <v>-77.124187699999993</v>
      </c>
      <c r="D25" s="3" t="s">
        <v>262</v>
      </c>
      <c r="E25" s="4">
        <v>3</v>
      </c>
      <c r="F25" s="3">
        <v>1069</v>
      </c>
      <c r="G25" s="3">
        <v>22207</v>
      </c>
      <c r="H25" s="3" t="s">
        <v>157</v>
      </c>
      <c r="I25" s="3" t="s">
        <v>73</v>
      </c>
      <c r="J25" s="5" t="s">
        <v>263</v>
      </c>
    </row>
    <row r="26" spans="1:10" ht="17" x14ac:dyDescent="0.2">
      <c r="A26" s="2" t="str">
        <f t="shared" si="0"/>
        <v>38.8730688, -77.0861829</v>
      </c>
      <c r="B26" s="3">
        <v>38.873068799999999</v>
      </c>
      <c r="C26" s="3">
        <v>-77.086182899999997</v>
      </c>
      <c r="D26" s="3" t="s">
        <v>264</v>
      </c>
      <c r="E26" s="4">
        <v>2</v>
      </c>
      <c r="F26" s="3">
        <v>1070</v>
      </c>
      <c r="G26" s="3">
        <v>22204</v>
      </c>
      <c r="H26" s="3" t="s">
        <v>265</v>
      </c>
      <c r="I26" s="3" t="s">
        <v>107</v>
      </c>
      <c r="J26" s="5" t="s">
        <v>266</v>
      </c>
    </row>
    <row r="27" spans="1:10" ht="17" x14ac:dyDescent="0.2">
      <c r="A27" s="2" t="str">
        <f t="shared" si="0"/>
        <v>38.863245, -77.126173</v>
      </c>
      <c r="B27" s="3">
        <v>38.863244999999999</v>
      </c>
      <c r="C27" s="3">
        <v>-77.126172999999994</v>
      </c>
      <c r="D27" s="3" t="s">
        <v>267</v>
      </c>
      <c r="E27" s="4">
        <v>0.25</v>
      </c>
      <c r="F27" s="3">
        <v>814</v>
      </c>
      <c r="G27" s="3">
        <v>22204</v>
      </c>
      <c r="H27" s="3" t="s">
        <v>268</v>
      </c>
      <c r="I27" s="3" t="s">
        <v>93</v>
      </c>
      <c r="J27" s="5" t="s">
        <v>269</v>
      </c>
    </row>
    <row r="28" spans="1:10" ht="17" x14ac:dyDescent="0.2">
      <c r="A28" s="2" t="str">
        <f t="shared" si="0"/>
        <v>38.8609582, -77.0725007</v>
      </c>
      <c r="B28" s="3">
        <v>38.860958199999999</v>
      </c>
      <c r="C28" s="3">
        <v>-77.072500700000006</v>
      </c>
      <c r="D28" s="3" t="s">
        <v>270</v>
      </c>
      <c r="E28" s="4">
        <v>6</v>
      </c>
      <c r="F28" s="3">
        <v>841</v>
      </c>
      <c r="G28" s="3">
        <v>22204</v>
      </c>
      <c r="H28" s="3" t="s">
        <v>271</v>
      </c>
      <c r="I28" s="3" t="s">
        <v>65</v>
      </c>
      <c r="J28" s="5" t="s">
        <v>272</v>
      </c>
    </row>
    <row r="29" spans="1:10" ht="17" x14ac:dyDescent="0.2">
      <c r="A29" s="2" t="str">
        <f t="shared" si="0"/>
        <v>38.8903968, -77.1599023</v>
      </c>
      <c r="B29" s="3">
        <v>38.890396799999998</v>
      </c>
      <c r="C29" s="3">
        <v>-77.159902299999999</v>
      </c>
      <c r="D29" s="3" t="s">
        <v>273</v>
      </c>
      <c r="E29" s="4">
        <v>4</v>
      </c>
      <c r="F29" s="3">
        <v>1071</v>
      </c>
      <c r="G29" s="3">
        <v>22213</v>
      </c>
      <c r="H29" s="3" t="s">
        <v>274</v>
      </c>
      <c r="I29" s="3" t="s">
        <v>120</v>
      </c>
      <c r="J29" s="5" t="s">
        <v>275</v>
      </c>
    </row>
    <row r="30" spans="1:10" customFormat="1" ht="17" x14ac:dyDescent="0.2">
      <c r="A30" s="2" t="str">
        <f t="shared" si="0"/>
        <v>38.8483439, -77.0869087</v>
      </c>
      <c r="B30" s="6">
        <v>38.848343900000003</v>
      </c>
      <c r="C30" s="6">
        <v>-77.086908699999995</v>
      </c>
      <c r="D30" s="6" t="s">
        <v>276</v>
      </c>
      <c r="E30" s="7" t="s">
        <v>236</v>
      </c>
      <c r="F30" s="6">
        <v>836</v>
      </c>
      <c r="G30" s="6">
        <v>22206</v>
      </c>
      <c r="H30" s="6" t="s">
        <v>277</v>
      </c>
      <c r="I30" s="6" t="s">
        <v>102</v>
      </c>
      <c r="J30" s="1" t="s">
        <v>278</v>
      </c>
    </row>
    <row r="31" spans="1:10" ht="17" x14ac:dyDescent="0.2">
      <c r="A31" s="2" t="str">
        <f t="shared" si="0"/>
        <v>38.8531612, -77.0495659</v>
      </c>
      <c r="B31" s="3">
        <v>38.853161200000002</v>
      </c>
      <c r="C31" s="3">
        <v>-77.049565900000005</v>
      </c>
      <c r="D31" s="3" t="s">
        <v>279</v>
      </c>
      <c r="E31" s="4">
        <v>0.6</v>
      </c>
      <c r="F31" s="3">
        <v>1072</v>
      </c>
      <c r="G31" s="3">
        <v>22202</v>
      </c>
      <c r="H31" s="3"/>
      <c r="I31" s="8" t="s">
        <v>280</v>
      </c>
      <c r="J31" s="5" t="s">
        <v>281</v>
      </c>
    </row>
    <row r="32" spans="1:10" ht="17" x14ac:dyDescent="0.2">
      <c r="A32" s="2" t="str">
        <f t="shared" si="0"/>
        <v>38.8925077, -77.1076635</v>
      </c>
      <c r="B32" s="3">
        <v>38.892507700000003</v>
      </c>
      <c r="C32" s="3">
        <v>-77.107663500000001</v>
      </c>
      <c r="D32" s="3" t="s">
        <v>282</v>
      </c>
      <c r="E32" s="4">
        <v>7</v>
      </c>
      <c r="F32" s="3">
        <v>1073</v>
      </c>
      <c r="G32" s="3">
        <v>22207</v>
      </c>
      <c r="H32" s="3" t="s">
        <v>283</v>
      </c>
      <c r="I32" s="3" t="s">
        <v>284</v>
      </c>
      <c r="J32" s="5" t="s">
        <v>285</v>
      </c>
    </row>
    <row r="33" spans="1:10" ht="17" x14ac:dyDescent="0.2">
      <c r="A33" s="2" t="str">
        <f t="shared" si="0"/>
        <v>38.8989417, -77.1064514</v>
      </c>
      <c r="B33" s="3">
        <v>38.898941700000002</v>
      </c>
      <c r="C33" s="3">
        <v>-77.106451399999997</v>
      </c>
      <c r="D33" s="3" t="s">
        <v>286</v>
      </c>
      <c r="E33" s="4">
        <v>0.8</v>
      </c>
      <c r="F33" s="3">
        <v>1074</v>
      </c>
      <c r="G33" s="3">
        <v>22207</v>
      </c>
      <c r="H33" s="3" t="s">
        <v>287</v>
      </c>
      <c r="I33" s="3" t="s">
        <v>77</v>
      </c>
      <c r="J33" s="5" t="s">
        <v>288</v>
      </c>
    </row>
    <row r="34" spans="1:10" ht="17" x14ac:dyDescent="0.2">
      <c r="A34" s="2" t="str">
        <f t="shared" si="0"/>
        <v>38.9008841, -77.1431523</v>
      </c>
      <c r="B34" s="3">
        <v>38.900884099999999</v>
      </c>
      <c r="C34" s="3">
        <v>-77.143152299999997</v>
      </c>
      <c r="D34" s="3" t="s">
        <v>289</v>
      </c>
      <c r="E34" s="4">
        <v>4.2</v>
      </c>
      <c r="F34" s="3">
        <v>1075</v>
      </c>
      <c r="G34" s="3">
        <v>22207</v>
      </c>
      <c r="H34" s="3" t="s">
        <v>290</v>
      </c>
      <c r="I34" s="3" t="s">
        <v>118</v>
      </c>
      <c r="J34" s="5" t="s">
        <v>291</v>
      </c>
    </row>
    <row r="35" spans="1:10" ht="17" x14ac:dyDescent="0.2">
      <c r="A35" s="2" t="str">
        <f t="shared" si="0"/>
        <v>38.8864893, -77.0965152</v>
      </c>
      <c r="B35" s="3">
        <v>38.886489300000001</v>
      </c>
      <c r="C35" s="3">
        <v>-77.096515199999999</v>
      </c>
      <c r="D35" s="3" t="s">
        <v>292</v>
      </c>
      <c r="E35" s="4">
        <v>1</v>
      </c>
      <c r="F35" s="3">
        <v>1076</v>
      </c>
      <c r="G35" s="3">
        <v>22201</v>
      </c>
      <c r="H35" s="3" t="s">
        <v>293</v>
      </c>
      <c r="I35" s="3" t="s">
        <v>79</v>
      </c>
      <c r="J35" s="5" t="s">
        <v>294</v>
      </c>
    </row>
    <row r="36" spans="1:10" ht="17" x14ac:dyDescent="0.2">
      <c r="A36" s="2" t="str">
        <f t="shared" si="0"/>
        <v>38.8899787, -77.0876173</v>
      </c>
      <c r="B36" s="3">
        <v>38.8899787</v>
      </c>
      <c r="C36" s="3">
        <v>-77.087617300000005</v>
      </c>
      <c r="D36" s="3" t="s">
        <v>295</v>
      </c>
      <c r="E36" s="4">
        <v>0.2</v>
      </c>
      <c r="F36" s="3">
        <v>27148</v>
      </c>
      <c r="G36" s="3">
        <v>22201</v>
      </c>
      <c r="H36" s="3" t="s">
        <v>296</v>
      </c>
      <c r="I36" s="3" t="s">
        <v>79</v>
      </c>
      <c r="J36" s="5" t="s">
        <v>297</v>
      </c>
    </row>
    <row r="37" spans="1:10" ht="17" x14ac:dyDescent="0.2">
      <c r="A37" s="2" t="str">
        <f t="shared" si="0"/>
        <v>38.8872076, -77.1152351</v>
      </c>
      <c r="B37" s="3">
        <v>38.887207600000004</v>
      </c>
      <c r="C37" s="3">
        <v>-77.115235100000007</v>
      </c>
      <c r="D37" s="3" t="s">
        <v>298</v>
      </c>
      <c r="E37" s="4">
        <v>0.1</v>
      </c>
      <c r="F37" s="3">
        <v>1078</v>
      </c>
      <c r="G37" s="3">
        <v>22201</v>
      </c>
      <c r="H37" s="3" t="s">
        <v>299</v>
      </c>
      <c r="I37" s="3" t="s">
        <v>69</v>
      </c>
      <c r="J37" s="5" t="s">
        <v>300</v>
      </c>
    </row>
    <row r="38" spans="1:10" ht="17" x14ac:dyDescent="0.2">
      <c r="A38" s="2" t="str">
        <f t="shared" si="0"/>
        <v>38.8630061, -77.0850832</v>
      </c>
      <c r="B38" s="3">
        <v>38.8630061</v>
      </c>
      <c r="C38" s="3">
        <v>-77.0850832</v>
      </c>
      <c r="D38" s="3" t="s">
        <v>301</v>
      </c>
      <c r="E38" s="4">
        <v>0.2</v>
      </c>
      <c r="F38" s="3">
        <v>1080</v>
      </c>
      <c r="G38" s="3">
        <v>22204</v>
      </c>
      <c r="H38" s="3" t="s">
        <v>157</v>
      </c>
      <c r="I38" s="3" t="s">
        <v>82</v>
      </c>
      <c r="J38" s="5" t="s">
        <v>302</v>
      </c>
    </row>
    <row r="39" spans="1:10" ht="17" x14ac:dyDescent="0.2">
      <c r="A39" s="2" t="str">
        <f t="shared" si="0"/>
        <v>38.8784969, -77.1199079</v>
      </c>
      <c r="B39" s="3">
        <v>38.878496900000002</v>
      </c>
      <c r="C39" s="3">
        <v>-77.119907900000001</v>
      </c>
      <c r="D39" s="3" t="s">
        <v>303</v>
      </c>
      <c r="E39" s="4">
        <v>0.2</v>
      </c>
      <c r="F39" s="3">
        <v>1081</v>
      </c>
      <c r="G39" s="3">
        <v>22203</v>
      </c>
      <c r="H39" s="3" t="s">
        <v>304</v>
      </c>
      <c r="I39" s="3" t="s">
        <v>72</v>
      </c>
      <c r="J39" s="5" t="s">
        <v>305</v>
      </c>
    </row>
    <row r="40" spans="1:10" customFormat="1" ht="17" x14ac:dyDescent="0.2">
      <c r="A40" s="2" t="str">
        <f t="shared" si="0"/>
        <v>38.8717488, -77.1081661</v>
      </c>
      <c r="B40" s="6">
        <v>38.871748799999999</v>
      </c>
      <c r="C40" s="6">
        <v>-77.108166100000005</v>
      </c>
      <c r="D40" s="6" t="s">
        <v>306</v>
      </c>
      <c r="E40" s="7" t="s">
        <v>236</v>
      </c>
      <c r="F40" s="6">
        <v>837</v>
      </c>
      <c r="G40" s="6">
        <v>22203</v>
      </c>
      <c r="H40" s="6" t="s">
        <v>307</v>
      </c>
      <c r="I40" s="6" t="s">
        <v>74</v>
      </c>
      <c r="J40" s="1" t="s">
        <v>308</v>
      </c>
    </row>
    <row r="41" spans="1:10" ht="17" x14ac:dyDescent="0.2">
      <c r="A41" s="2" t="str">
        <f t="shared" si="0"/>
        <v>38.8939552, -77.0714693</v>
      </c>
      <c r="B41" s="3">
        <v>38.893955200000001</v>
      </c>
      <c r="C41" s="3">
        <v>-77.071469300000004</v>
      </c>
      <c r="D41" s="3" t="s">
        <v>309</v>
      </c>
      <c r="E41" s="4">
        <v>0.4</v>
      </c>
      <c r="F41" s="3">
        <v>1083</v>
      </c>
      <c r="G41" s="3">
        <v>22201</v>
      </c>
      <c r="H41" s="3" t="s">
        <v>310</v>
      </c>
      <c r="I41" s="3" t="s">
        <v>121</v>
      </c>
      <c r="J41" s="5" t="s">
        <v>311</v>
      </c>
    </row>
    <row r="42" spans="1:10" ht="17" x14ac:dyDescent="0.2">
      <c r="A42" s="2" t="str">
        <f t="shared" si="0"/>
        <v>38.899785, -77.082758</v>
      </c>
      <c r="B42" s="3">
        <v>38.899785000000001</v>
      </c>
      <c r="C42" s="3">
        <v>-77.082757999999998</v>
      </c>
      <c r="D42" s="3" t="s">
        <v>312</v>
      </c>
      <c r="E42" s="4">
        <v>2</v>
      </c>
      <c r="F42" s="3">
        <v>838</v>
      </c>
      <c r="G42" s="3">
        <v>22201</v>
      </c>
      <c r="H42" s="3" t="s">
        <v>313</v>
      </c>
      <c r="I42" s="3" t="s">
        <v>103</v>
      </c>
      <c r="J42" s="5" t="s">
        <v>314</v>
      </c>
    </row>
    <row r="43" spans="1:10" ht="17" x14ac:dyDescent="0.2">
      <c r="A43" s="2" t="str">
        <f t="shared" si="0"/>
        <v>38.856194, -77.1002717</v>
      </c>
      <c r="B43" s="3">
        <v>38.856194000000002</v>
      </c>
      <c r="C43" s="3">
        <v>-77.100271699999993</v>
      </c>
      <c r="D43" s="3" t="s">
        <v>315</v>
      </c>
      <c r="E43" s="4">
        <v>6</v>
      </c>
      <c r="F43" s="3">
        <v>1084</v>
      </c>
      <c r="G43" s="3">
        <v>22204</v>
      </c>
      <c r="H43" s="3" t="s">
        <v>316</v>
      </c>
      <c r="I43" s="3" t="s">
        <v>86</v>
      </c>
      <c r="J43" s="5" t="s">
        <v>317</v>
      </c>
    </row>
    <row r="44" spans="1:10" ht="17" x14ac:dyDescent="0.2">
      <c r="A44" s="2" t="str">
        <f t="shared" si="0"/>
        <v>38.9120243, -77.1124472</v>
      </c>
      <c r="B44" s="3">
        <v>38.912024299999999</v>
      </c>
      <c r="C44" s="3">
        <v>-77.112447200000005</v>
      </c>
      <c r="D44" s="3" t="s">
        <v>318</v>
      </c>
      <c r="E44" s="4">
        <v>4</v>
      </c>
      <c r="F44" s="3">
        <v>1085</v>
      </c>
      <c r="G44" s="3">
        <v>22207</v>
      </c>
      <c r="H44" s="3" t="s">
        <v>319</v>
      </c>
      <c r="I44" s="3" t="s">
        <v>320</v>
      </c>
      <c r="J44" s="5" t="s">
        <v>321</v>
      </c>
    </row>
    <row r="45" spans="1:10" ht="17" x14ac:dyDescent="0.2">
      <c r="A45" s="2" t="str">
        <f t="shared" si="0"/>
        <v>38.8526961, -77.0958684</v>
      </c>
      <c r="B45" s="3">
        <v>38.852696100000003</v>
      </c>
      <c r="C45" s="3">
        <v>-77.095868400000001</v>
      </c>
      <c r="D45" s="3" t="s">
        <v>25</v>
      </c>
      <c r="E45" s="4">
        <v>5</v>
      </c>
      <c r="F45" s="3">
        <v>1086</v>
      </c>
      <c r="G45" s="3">
        <v>22204</v>
      </c>
      <c r="H45" s="3" t="s">
        <v>322</v>
      </c>
      <c r="I45" s="3" t="s">
        <v>86</v>
      </c>
      <c r="J45" s="5" t="s">
        <v>323</v>
      </c>
    </row>
    <row r="46" spans="1:10" ht="17" x14ac:dyDescent="0.2">
      <c r="A46" s="2" t="str">
        <f t="shared" si="0"/>
        <v>38.8481183, -77.08552468</v>
      </c>
      <c r="B46" s="3">
        <v>38.848118300000003</v>
      </c>
      <c r="C46" s="3">
        <v>-77.085524680000006</v>
      </c>
      <c r="D46" s="3" t="s">
        <v>324</v>
      </c>
      <c r="E46" s="4">
        <v>5.5</v>
      </c>
      <c r="F46" s="3">
        <v>1087</v>
      </c>
      <c r="G46" s="3">
        <v>22206</v>
      </c>
      <c r="H46" s="3" t="s">
        <v>325</v>
      </c>
      <c r="I46" s="3" t="s">
        <v>102</v>
      </c>
      <c r="J46" s="5" t="s">
        <v>326</v>
      </c>
    </row>
    <row r="47" spans="1:10" ht="17" x14ac:dyDescent="0.2">
      <c r="A47" s="2" t="str">
        <f t="shared" si="0"/>
        <v>38.8486575, -77.0539296</v>
      </c>
      <c r="B47" s="3">
        <v>38.848657500000002</v>
      </c>
      <c r="C47" s="3">
        <v>-77.053929600000004</v>
      </c>
      <c r="D47" s="3" t="s">
        <v>327</v>
      </c>
      <c r="E47" s="4">
        <v>4</v>
      </c>
      <c r="F47" s="3">
        <v>1088</v>
      </c>
      <c r="G47" s="3">
        <v>22202</v>
      </c>
      <c r="H47" s="3" t="s">
        <v>328</v>
      </c>
      <c r="I47" s="3" t="s">
        <v>68</v>
      </c>
      <c r="J47" s="5" t="s">
        <v>329</v>
      </c>
    </row>
    <row r="48" spans="1:10" ht="17" x14ac:dyDescent="0.2">
      <c r="A48" s="2" t="str">
        <f t="shared" si="0"/>
        <v>38.883867, -77.155049</v>
      </c>
      <c r="B48" s="3">
        <v>38.883867000000002</v>
      </c>
      <c r="C48" s="3">
        <v>-77.155049000000005</v>
      </c>
      <c r="D48" s="3" t="s">
        <v>330</v>
      </c>
      <c r="E48" s="4">
        <v>2</v>
      </c>
      <c r="F48" s="3">
        <v>1089</v>
      </c>
      <c r="G48" s="3">
        <v>22205</v>
      </c>
      <c r="H48" s="3" t="s">
        <v>331</v>
      </c>
      <c r="I48" s="3" t="s">
        <v>332</v>
      </c>
      <c r="J48" s="5" t="s">
        <v>333</v>
      </c>
    </row>
    <row r="49" spans="1:10" ht="17" x14ac:dyDescent="0.2">
      <c r="A49" s="2" t="str">
        <f t="shared" si="0"/>
        <v>38.8693333, -77.1212972</v>
      </c>
      <c r="B49" s="3">
        <v>38.869333300000001</v>
      </c>
      <c r="C49" s="3">
        <v>-77.121297200000001</v>
      </c>
      <c r="D49" s="3" t="s">
        <v>334</v>
      </c>
      <c r="E49" s="4">
        <v>0.25</v>
      </c>
      <c r="F49" s="3">
        <v>1090</v>
      </c>
      <c r="G49" s="3">
        <v>22203</v>
      </c>
      <c r="H49" s="3" t="s">
        <v>335</v>
      </c>
      <c r="I49" s="3" t="s">
        <v>62</v>
      </c>
      <c r="J49" s="5" t="s">
        <v>336</v>
      </c>
    </row>
    <row r="50" spans="1:10" ht="17" x14ac:dyDescent="0.2">
      <c r="A50" s="2" t="str">
        <f t="shared" si="0"/>
        <v>38.8344575, -77.0871057</v>
      </c>
      <c r="B50" s="3">
        <v>38.834457499999999</v>
      </c>
      <c r="C50" s="3">
        <v>-77.087105699999995</v>
      </c>
      <c r="D50" s="3" t="s">
        <v>337</v>
      </c>
      <c r="E50" s="4">
        <v>8.1999999999999993</v>
      </c>
      <c r="F50" s="3">
        <v>839</v>
      </c>
      <c r="G50" s="3">
        <v>22206</v>
      </c>
      <c r="H50" s="3" t="s">
        <v>338</v>
      </c>
      <c r="I50" s="3" t="s">
        <v>636</v>
      </c>
      <c r="J50" s="5" t="s">
        <v>339</v>
      </c>
    </row>
    <row r="51" spans="1:10" ht="17" x14ac:dyDescent="0.2">
      <c r="A51" s="2" t="str">
        <f t="shared" si="0"/>
        <v>38.879796, -77.120659</v>
      </c>
      <c r="B51" s="3">
        <v>38.879795999999999</v>
      </c>
      <c r="C51" s="3">
        <v>-77.120659000000003</v>
      </c>
      <c r="D51" s="3" t="s">
        <v>340</v>
      </c>
      <c r="E51" s="4">
        <v>4</v>
      </c>
      <c r="F51" s="3">
        <v>1091</v>
      </c>
      <c r="G51" s="3">
        <v>22203</v>
      </c>
      <c r="H51" s="3" t="s">
        <v>341</v>
      </c>
      <c r="I51" s="3" t="s">
        <v>72</v>
      </c>
      <c r="J51" s="5" t="s">
        <v>342</v>
      </c>
    </row>
    <row r="52" spans="1:10" ht="17" x14ac:dyDescent="0.2">
      <c r="A52" s="2" t="str">
        <f t="shared" si="0"/>
        <v>38.8748958, -77.0892632</v>
      </c>
      <c r="B52" s="3">
        <v>38.874895799999997</v>
      </c>
      <c r="C52" s="3">
        <v>-77.089263200000005</v>
      </c>
      <c r="D52" s="3" t="s">
        <v>343</v>
      </c>
      <c r="E52" s="4">
        <v>1</v>
      </c>
      <c r="F52" s="3">
        <v>1092</v>
      </c>
      <c r="G52" s="3">
        <v>22201</v>
      </c>
      <c r="H52" s="3" t="s">
        <v>344</v>
      </c>
      <c r="I52" s="3" t="s">
        <v>98</v>
      </c>
      <c r="J52" s="5" t="s">
        <v>345</v>
      </c>
    </row>
    <row r="53" spans="1:10" customFormat="1" ht="17" x14ac:dyDescent="0.2">
      <c r="A53" s="2" t="str">
        <f t="shared" si="0"/>
        <v>38.8496426, -77.0929982</v>
      </c>
      <c r="B53" s="6">
        <v>38.849642600000003</v>
      </c>
      <c r="C53" s="6">
        <v>-77.092998199999997</v>
      </c>
      <c r="D53" s="6" t="s">
        <v>346</v>
      </c>
      <c r="E53" s="7" t="s">
        <v>236</v>
      </c>
      <c r="F53" s="6">
        <v>2251</v>
      </c>
      <c r="G53" s="6">
        <v>22204</v>
      </c>
      <c r="H53" s="6" t="s">
        <v>132</v>
      </c>
      <c r="I53" s="6" t="s">
        <v>102</v>
      </c>
      <c r="J53" s="1" t="s">
        <v>347</v>
      </c>
    </row>
    <row r="54" spans="1:10" ht="17" x14ac:dyDescent="0.2">
      <c r="A54" s="2" t="str">
        <f t="shared" si="0"/>
        <v>38.8468121, -77.0899803</v>
      </c>
      <c r="B54" s="3">
        <v>38.846812100000001</v>
      </c>
      <c r="C54" s="3">
        <v>-77.089980299999993</v>
      </c>
      <c r="D54" s="3" t="s">
        <v>348</v>
      </c>
      <c r="E54" s="4">
        <v>0.1</v>
      </c>
      <c r="F54" s="3">
        <v>1093</v>
      </c>
      <c r="G54" s="3">
        <v>22206</v>
      </c>
      <c r="H54" s="3" t="s">
        <v>157</v>
      </c>
      <c r="I54" s="3" t="s">
        <v>102</v>
      </c>
      <c r="J54" s="5" t="s">
        <v>349</v>
      </c>
    </row>
    <row r="55" spans="1:10" ht="17" x14ac:dyDescent="0.2">
      <c r="A55" s="2" t="str">
        <f t="shared" si="0"/>
        <v>38.8493232, -77.0927561</v>
      </c>
      <c r="B55" s="3">
        <v>38.849323200000001</v>
      </c>
      <c r="C55" s="3">
        <v>-77.092756100000003</v>
      </c>
      <c r="D55" s="3" t="s">
        <v>350</v>
      </c>
      <c r="E55" s="4">
        <v>3.6</v>
      </c>
      <c r="F55" s="3">
        <v>1094</v>
      </c>
      <c r="G55" s="3">
        <v>22204</v>
      </c>
      <c r="H55" s="3" t="s">
        <v>351</v>
      </c>
      <c r="I55" s="3" t="s">
        <v>102</v>
      </c>
      <c r="J55" s="5" t="s">
        <v>352</v>
      </c>
    </row>
    <row r="56" spans="1:10" ht="17" x14ac:dyDescent="0.2">
      <c r="A56" s="2" t="str">
        <f t="shared" si="0"/>
        <v>38.900512, -77.080383</v>
      </c>
      <c r="B56" s="3">
        <v>38.900511999999999</v>
      </c>
      <c r="C56" s="3">
        <v>-77.080382999999998</v>
      </c>
      <c r="D56" s="3" t="s">
        <v>353</v>
      </c>
      <c r="E56" s="4">
        <v>11</v>
      </c>
      <c r="F56" s="3">
        <v>902</v>
      </c>
      <c r="G56" s="3">
        <v>22201</v>
      </c>
      <c r="H56" s="3" t="s">
        <v>151</v>
      </c>
      <c r="I56" s="3" t="s">
        <v>103</v>
      </c>
      <c r="J56" s="5" t="s">
        <v>354</v>
      </c>
    </row>
    <row r="57" spans="1:10" ht="17" x14ac:dyDescent="0.2">
      <c r="A57" s="2" t="str">
        <f t="shared" si="0"/>
        <v>38.901837, -77.09076</v>
      </c>
      <c r="B57" s="3">
        <v>38.901837</v>
      </c>
      <c r="C57" s="3">
        <v>-77.090760000000003</v>
      </c>
      <c r="D57" s="3" t="s">
        <v>355</v>
      </c>
      <c r="E57" s="4">
        <v>19</v>
      </c>
      <c r="F57" s="3">
        <v>1387</v>
      </c>
      <c r="G57" s="3">
        <v>22207</v>
      </c>
      <c r="H57" s="3" t="s">
        <v>356</v>
      </c>
      <c r="I57" s="3" t="s">
        <v>117</v>
      </c>
      <c r="J57" s="5" t="s">
        <v>357</v>
      </c>
    </row>
    <row r="58" spans="1:10" customFormat="1" ht="17" x14ac:dyDescent="0.2">
      <c r="A58" s="2" t="str">
        <f t="shared" si="0"/>
        <v>38.923652, -77.123669</v>
      </c>
      <c r="B58" s="6">
        <v>38.923651999999997</v>
      </c>
      <c r="C58" s="6">
        <v>-77.123669000000007</v>
      </c>
      <c r="D58" s="6" t="s">
        <v>358</v>
      </c>
      <c r="E58" s="7" t="s">
        <v>236</v>
      </c>
      <c r="F58" s="6">
        <v>2252</v>
      </c>
      <c r="G58" s="6">
        <v>22207</v>
      </c>
      <c r="H58" s="6" t="s">
        <v>132</v>
      </c>
      <c r="I58" s="6" t="s">
        <v>106</v>
      </c>
      <c r="J58" s="1" t="s">
        <v>359</v>
      </c>
    </row>
    <row r="59" spans="1:10" ht="17" x14ac:dyDescent="0.2">
      <c r="A59" s="2" t="str">
        <f t="shared" si="0"/>
        <v>38.923652, -77.123669</v>
      </c>
      <c r="B59" s="3">
        <v>38.923651999999997</v>
      </c>
      <c r="C59" s="3">
        <v>-77.123669000000007</v>
      </c>
      <c r="D59" s="3" t="s">
        <v>360</v>
      </c>
      <c r="E59" s="4">
        <v>15</v>
      </c>
      <c r="F59" s="3">
        <v>1095</v>
      </c>
      <c r="G59" s="3">
        <v>22207</v>
      </c>
      <c r="H59" s="3" t="s">
        <v>361</v>
      </c>
      <c r="I59" s="3" t="s">
        <v>106</v>
      </c>
      <c r="J59" s="5" t="s">
        <v>362</v>
      </c>
    </row>
    <row r="60" spans="1:10" ht="17" x14ac:dyDescent="0.2">
      <c r="A60" s="2" t="str">
        <f t="shared" si="0"/>
        <v>38.8904863, -77.0747561</v>
      </c>
      <c r="B60" s="3">
        <v>38.890486299999999</v>
      </c>
      <c r="C60" s="3">
        <v>-77.074756100000002</v>
      </c>
      <c r="D60" s="3" t="s">
        <v>363</v>
      </c>
      <c r="E60" s="4">
        <v>0.16</v>
      </c>
      <c r="F60" s="3">
        <v>1096</v>
      </c>
      <c r="G60" s="3">
        <v>22201</v>
      </c>
      <c r="H60" s="3" t="s">
        <v>364</v>
      </c>
      <c r="I60" s="3" t="s">
        <v>121</v>
      </c>
      <c r="J60" s="5" t="s">
        <v>365</v>
      </c>
    </row>
    <row r="61" spans="1:10" ht="17" x14ac:dyDescent="0.2">
      <c r="A61" s="2" t="str">
        <f t="shared" si="0"/>
        <v>38.8378011, -77.0939226</v>
      </c>
      <c r="B61" s="3">
        <v>38.8378011</v>
      </c>
      <c r="C61" s="3">
        <v>-77.093922599999999</v>
      </c>
      <c r="D61" s="3" t="s">
        <v>366</v>
      </c>
      <c r="E61" s="4">
        <v>0.8</v>
      </c>
      <c r="F61" s="3">
        <v>1097</v>
      </c>
      <c r="G61" s="3">
        <v>22206</v>
      </c>
      <c r="H61" s="3" t="s">
        <v>367</v>
      </c>
      <c r="I61" s="3" t="s">
        <v>88</v>
      </c>
      <c r="J61" s="5" t="s">
        <v>368</v>
      </c>
    </row>
    <row r="62" spans="1:10" ht="17" x14ac:dyDescent="0.2">
      <c r="A62" s="2" t="str">
        <f t="shared" si="0"/>
        <v>38.847521, -77.059731</v>
      </c>
      <c r="B62" s="3">
        <v>38.847521</v>
      </c>
      <c r="C62" s="3">
        <v>-77.059730999999999</v>
      </c>
      <c r="D62" s="3" t="s">
        <v>369</v>
      </c>
      <c r="E62" s="4">
        <v>12</v>
      </c>
      <c r="F62" s="3">
        <v>1098</v>
      </c>
      <c r="G62" s="3">
        <v>22202</v>
      </c>
      <c r="H62" s="3" t="s">
        <v>370</v>
      </c>
      <c r="I62" s="3" t="s">
        <v>64</v>
      </c>
      <c r="J62" s="5" t="s">
        <v>371</v>
      </c>
    </row>
    <row r="63" spans="1:10" ht="17" x14ac:dyDescent="0.2">
      <c r="A63" s="2" t="str">
        <f t="shared" si="0"/>
        <v>38.868696, -77.070802</v>
      </c>
      <c r="B63" s="3">
        <v>38.868696</v>
      </c>
      <c r="C63" s="3">
        <v>-77.070802</v>
      </c>
      <c r="D63" s="3" t="s">
        <v>372</v>
      </c>
      <c r="E63" s="4">
        <v>0.6</v>
      </c>
      <c r="F63" s="3">
        <v>1100</v>
      </c>
      <c r="G63" s="3">
        <v>22211</v>
      </c>
      <c r="H63" s="3" t="s">
        <v>373</v>
      </c>
      <c r="I63" s="3" t="s">
        <v>91</v>
      </c>
      <c r="J63" s="5" t="s">
        <v>374</v>
      </c>
    </row>
    <row r="64" spans="1:10" ht="17" x14ac:dyDescent="0.2">
      <c r="A64" s="2" t="str">
        <f t="shared" si="0"/>
        <v>38.851012, -77.074645</v>
      </c>
      <c r="B64" s="3">
        <v>38.851011999999997</v>
      </c>
      <c r="C64" s="3">
        <v>-77.074645000000004</v>
      </c>
      <c r="D64" s="3" t="s">
        <v>375</v>
      </c>
      <c r="E64" s="4">
        <v>2</v>
      </c>
      <c r="F64" s="3">
        <v>1101</v>
      </c>
      <c r="G64" s="3">
        <v>22202</v>
      </c>
      <c r="H64" s="3" t="s">
        <v>376</v>
      </c>
      <c r="I64" s="3" t="s">
        <v>97</v>
      </c>
      <c r="J64" s="5" t="s">
        <v>377</v>
      </c>
    </row>
    <row r="65" spans="1:10" ht="17" x14ac:dyDescent="0.2">
      <c r="A65" s="2" t="str">
        <f t="shared" si="0"/>
        <v>38.898598, -77.071656</v>
      </c>
      <c r="B65" s="3">
        <v>38.898598</v>
      </c>
      <c r="C65" s="3">
        <v>-77.071656000000004</v>
      </c>
      <c r="D65" s="3" t="s">
        <v>378</v>
      </c>
      <c r="E65" s="4">
        <v>3</v>
      </c>
      <c r="F65" s="3">
        <v>1102</v>
      </c>
      <c r="G65" s="3">
        <v>22201</v>
      </c>
      <c r="H65" s="3" t="s">
        <v>379</v>
      </c>
      <c r="I65" s="3" t="s">
        <v>104</v>
      </c>
      <c r="J65" s="5" t="s">
        <v>380</v>
      </c>
    </row>
    <row r="66" spans="1:10" ht="17" x14ac:dyDescent="0.2">
      <c r="A66" s="2" t="str">
        <f t="shared" si="0"/>
        <v>38.8771066, -77.1098084</v>
      </c>
      <c r="B66" s="3">
        <v>38.877106599999998</v>
      </c>
      <c r="C66" s="3">
        <v>-77.109808400000006</v>
      </c>
      <c r="D66" s="3" t="s">
        <v>381</v>
      </c>
      <c r="E66" s="4">
        <v>0.9</v>
      </c>
      <c r="F66" s="3">
        <v>817</v>
      </c>
      <c r="G66" s="3">
        <v>22203</v>
      </c>
      <c r="H66" s="3" t="s">
        <v>382</v>
      </c>
      <c r="I66" s="3" t="s">
        <v>67</v>
      </c>
      <c r="J66" s="5" t="s">
        <v>383</v>
      </c>
    </row>
    <row r="67" spans="1:10" ht="17" x14ac:dyDescent="0.2">
      <c r="A67" s="2" t="str">
        <f t="shared" ref="A67:A130" si="1">CONCATENATE(B67, ", ", C67)</f>
        <v>38.92142413, -77.12624726</v>
      </c>
      <c r="B67" s="3">
        <v>38.921424129999998</v>
      </c>
      <c r="C67" s="3">
        <v>-77.12624726</v>
      </c>
      <c r="D67" s="3" t="s">
        <v>384</v>
      </c>
      <c r="E67" s="4">
        <v>4</v>
      </c>
      <c r="F67" s="3">
        <v>1103</v>
      </c>
      <c r="G67" s="3">
        <v>22207</v>
      </c>
      <c r="H67" s="3" t="s">
        <v>385</v>
      </c>
      <c r="I67" s="3" t="s">
        <v>106</v>
      </c>
      <c r="J67" s="5" t="s">
        <v>386</v>
      </c>
    </row>
    <row r="68" spans="1:10" customFormat="1" ht="17" x14ac:dyDescent="0.2">
      <c r="A68" s="2" t="str">
        <f t="shared" si="1"/>
        <v>38.863771, -77.119131</v>
      </c>
      <c r="B68" s="6">
        <v>38.863771</v>
      </c>
      <c r="C68" s="6">
        <v>-77.119130999999996</v>
      </c>
      <c r="D68" s="6" t="s">
        <v>387</v>
      </c>
      <c r="E68" s="7" t="s">
        <v>236</v>
      </c>
      <c r="F68" s="6">
        <v>2253</v>
      </c>
      <c r="G68" s="6">
        <v>22204</v>
      </c>
      <c r="H68" s="6" t="s">
        <v>132</v>
      </c>
      <c r="I68" s="6" t="s">
        <v>388</v>
      </c>
      <c r="J68" s="1" t="s">
        <v>389</v>
      </c>
    </row>
    <row r="69" spans="1:10" ht="17" x14ac:dyDescent="0.2">
      <c r="A69" s="2" t="str">
        <f t="shared" si="1"/>
        <v>38.863771, -77.119131</v>
      </c>
      <c r="B69" s="3">
        <v>38.863771</v>
      </c>
      <c r="C69" s="3">
        <v>-77.119130999999996</v>
      </c>
      <c r="D69" s="3" t="s">
        <v>390</v>
      </c>
      <c r="E69" s="4">
        <v>95.5</v>
      </c>
      <c r="F69" s="3">
        <v>1104</v>
      </c>
      <c r="G69" s="3">
        <v>22204</v>
      </c>
      <c r="H69" s="3" t="s">
        <v>391</v>
      </c>
      <c r="I69" s="3" t="s">
        <v>388</v>
      </c>
      <c r="J69" s="5" t="s">
        <v>392</v>
      </c>
    </row>
    <row r="70" spans="1:10" ht="17" x14ac:dyDescent="0.2">
      <c r="A70" s="2" t="str">
        <f t="shared" si="1"/>
        <v>38.8612551, -77.0630349</v>
      </c>
      <c r="B70" s="3">
        <v>38.861255100000001</v>
      </c>
      <c r="C70" s="3">
        <v>-77.063034900000005</v>
      </c>
      <c r="D70" s="3" t="s">
        <v>393</v>
      </c>
      <c r="E70" s="4">
        <v>1.5</v>
      </c>
      <c r="F70" s="3">
        <v>1230</v>
      </c>
      <c r="G70" s="3">
        <v>22202</v>
      </c>
      <c r="H70" s="3"/>
      <c r="I70" s="3" t="s">
        <v>394</v>
      </c>
      <c r="J70" s="5" t="s">
        <v>395</v>
      </c>
    </row>
    <row r="71" spans="1:10" ht="17" x14ac:dyDescent="0.2">
      <c r="A71" s="2" t="str">
        <f t="shared" si="1"/>
        <v>38.900945, -77.1413479</v>
      </c>
      <c r="B71" s="3">
        <v>38.900945</v>
      </c>
      <c r="C71" s="3">
        <v>-77.1413479</v>
      </c>
      <c r="D71" s="3" t="s">
        <v>396</v>
      </c>
      <c r="E71" s="4">
        <v>18</v>
      </c>
      <c r="F71" s="3">
        <v>1057</v>
      </c>
      <c r="G71" s="3">
        <v>22207</v>
      </c>
      <c r="H71" s="3" t="s">
        <v>397</v>
      </c>
      <c r="I71" s="3" t="s">
        <v>118</v>
      </c>
      <c r="J71" s="5" t="s">
        <v>398</v>
      </c>
    </row>
    <row r="72" spans="1:10" ht="17" x14ac:dyDescent="0.2">
      <c r="A72" s="2" t="str">
        <f t="shared" si="1"/>
        <v>38.920232, -77.121976</v>
      </c>
      <c r="B72" s="3">
        <v>38.920231999999999</v>
      </c>
      <c r="C72" s="3">
        <v>-77.121976000000004</v>
      </c>
      <c r="D72" s="3" t="s">
        <v>399</v>
      </c>
      <c r="E72" s="4">
        <v>38</v>
      </c>
      <c r="F72" s="3">
        <v>973</v>
      </c>
      <c r="G72" s="3">
        <v>22207</v>
      </c>
      <c r="H72" s="3" t="s">
        <v>400</v>
      </c>
      <c r="I72" s="3" t="s">
        <v>401</v>
      </c>
      <c r="J72" s="5" t="s">
        <v>402</v>
      </c>
    </row>
    <row r="73" spans="1:10" ht="17" x14ac:dyDescent="0.2">
      <c r="A73" s="2" t="str">
        <f t="shared" si="1"/>
        <v>38.8798572, -77.103315</v>
      </c>
      <c r="B73" s="3">
        <v>38.879857199999996</v>
      </c>
      <c r="C73" s="3">
        <v>-77.103314999999995</v>
      </c>
      <c r="D73" s="3" t="s">
        <v>403</v>
      </c>
      <c r="E73" s="4">
        <v>0.3</v>
      </c>
      <c r="F73" s="3">
        <v>1105</v>
      </c>
      <c r="G73" s="3">
        <v>22203</v>
      </c>
      <c r="H73" s="3"/>
      <c r="I73" s="3" t="s">
        <v>67</v>
      </c>
      <c r="J73" s="5" t="s">
        <v>404</v>
      </c>
    </row>
    <row r="74" spans="1:10" customFormat="1" ht="17" x14ac:dyDescent="0.2">
      <c r="A74" s="2" t="str">
        <f t="shared" si="1"/>
        <v>38.84806275, -77.06944498</v>
      </c>
      <c r="B74" s="6">
        <v>38.848062749999997</v>
      </c>
      <c r="C74" s="6">
        <v>-77.06944498</v>
      </c>
      <c r="D74" s="6" t="s">
        <v>405</v>
      </c>
      <c r="E74" s="7" t="s">
        <v>236</v>
      </c>
      <c r="F74" s="6">
        <v>840</v>
      </c>
      <c r="G74" s="6">
        <v>22206</v>
      </c>
      <c r="H74" s="6" t="s">
        <v>406</v>
      </c>
      <c r="I74" s="6" t="s">
        <v>97</v>
      </c>
      <c r="J74" s="1" t="s">
        <v>407</v>
      </c>
    </row>
    <row r="75" spans="1:10" ht="17" x14ac:dyDescent="0.2">
      <c r="A75" s="2" t="str">
        <f t="shared" si="1"/>
        <v>38.8481296, -77.0694879</v>
      </c>
      <c r="B75" s="3">
        <v>38.8481296</v>
      </c>
      <c r="C75" s="3">
        <v>-77.069487899999999</v>
      </c>
      <c r="D75" s="3" t="s">
        <v>408</v>
      </c>
      <c r="E75" s="4">
        <v>10</v>
      </c>
      <c r="F75" s="3">
        <v>1052</v>
      </c>
      <c r="G75" s="3">
        <v>22206</v>
      </c>
      <c r="H75" s="3" t="s">
        <v>409</v>
      </c>
      <c r="I75" s="3" t="s">
        <v>97</v>
      </c>
      <c r="J75" s="5" t="s">
        <v>410</v>
      </c>
    </row>
    <row r="76" spans="1:10" ht="17" x14ac:dyDescent="0.2">
      <c r="A76" s="2" t="str">
        <f t="shared" si="1"/>
        <v>38.889725, -77.104084</v>
      </c>
      <c r="B76" s="3">
        <v>38.889724999999999</v>
      </c>
      <c r="C76" s="3">
        <v>-77.104084</v>
      </c>
      <c r="D76" s="3" t="s">
        <v>411</v>
      </c>
      <c r="E76" s="4">
        <v>3</v>
      </c>
      <c r="F76" s="3">
        <v>1106</v>
      </c>
      <c r="G76" s="3">
        <v>22201</v>
      </c>
      <c r="H76" s="3" t="s">
        <v>412</v>
      </c>
      <c r="I76" s="3" t="s">
        <v>69</v>
      </c>
      <c r="J76" s="5" t="s">
        <v>413</v>
      </c>
    </row>
    <row r="77" spans="1:10" customFormat="1" ht="17" x14ac:dyDescent="0.2">
      <c r="A77" s="2" t="str">
        <f t="shared" si="1"/>
        <v>38.901837, -77.09076</v>
      </c>
      <c r="B77" s="6">
        <v>38.901837</v>
      </c>
      <c r="C77" s="6">
        <v>-77.090760000000003</v>
      </c>
      <c r="D77" s="6" t="s">
        <v>414</v>
      </c>
      <c r="E77" s="7" t="s">
        <v>236</v>
      </c>
      <c r="F77" s="6">
        <v>1408</v>
      </c>
      <c r="G77" s="6">
        <v>22207</v>
      </c>
      <c r="H77" s="6" t="s">
        <v>415</v>
      </c>
      <c r="I77" s="6" t="s">
        <v>117</v>
      </c>
      <c r="J77" s="1" t="s">
        <v>416</v>
      </c>
    </row>
    <row r="78" spans="1:10" ht="17" x14ac:dyDescent="0.2">
      <c r="A78" s="2" t="str">
        <f t="shared" si="1"/>
        <v>38.881422, -77.09399</v>
      </c>
      <c r="B78" s="3">
        <v>38.881422000000001</v>
      </c>
      <c r="C78" s="3">
        <v>-77.093990000000005</v>
      </c>
      <c r="D78" s="3" t="s">
        <v>417</v>
      </c>
      <c r="E78" s="4">
        <v>0.93</v>
      </c>
      <c r="F78" s="3">
        <v>1107</v>
      </c>
      <c r="G78" s="3">
        <v>22201</v>
      </c>
      <c r="H78" s="3" t="s">
        <v>418</v>
      </c>
      <c r="I78" s="3" t="s">
        <v>98</v>
      </c>
      <c r="J78" s="5" t="s">
        <v>419</v>
      </c>
    </row>
    <row r="79" spans="1:10" ht="17" x14ac:dyDescent="0.2">
      <c r="A79" s="2" t="str">
        <f t="shared" si="1"/>
        <v>38.8731669, -77.1089333</v>
      </c>
      <c r="B79" s="3">
        <v>38.873166900000001</v>
      </c>
      <c r="C79" s="3">
        <v>-77.108933300000004</v>
      </c>
      <c r="D79" s="3" t="s">
        <v>420</v>
      </c>
      <c r="E79" s="4">
        <v>0.7</v>
      </c>
      <c r="F79" s="3">
        <v>1108</v>
      </c>
      <c r="G79" s="3">
        <v>22203</v>
      </c>
      <c r="H79" s="3" t="s">
        <v>421</v>
      </c>
      <c r="I79" s="3" t="s">
        <v>74</v>
      </c>
      <c r="J79" s="5" t="s">
        <v>422</v>
      </c>
    </row>
    <row r="80" spans="1:10" ht="17" x14ac:dyDescent="0.2">
      <c r="A80" s="2" t="str">
        <f t="shared" si="1"/>
        <v>38.881863, -77.101269</v>
      </c>
      <c r="B80" s="3">
        <v>38.881863000000003</v>
      </c>
      <c r="C80" s="3">
        <v>-77.101269000000002</v>
      </c>
      <c r="D80" s="3" t="s">
        <v>423</v>
      </c>
      <c r="E80" s="4">
        <v>0.2</v>
      </c>
      <c r="F80" s="3">
        <v>1109</v>
      </c>
      <c r="G80" s="3">
        <v>22201</v>
      </c>
      <c r="H80" s="3"/>
      <c r="I80" s="3" t="s">
        <v>67</v>
      </c>
      <c r="J80" s="5" t="s">
        <v>424</v>
      </c>
    </row>
    <row r="81" spans="1:10" ht="17" x14ac:dyDescent="0.2">
      <c r="A81" s="2" t="str">
        <f t="shared" si="1"/>
        <v>38.893704, -77.1267</v>
      </c>
      <c r="B81" s="3">
        <v>38.893704</v>
      </c>
      <c r="C81" s="3">
        <v>-77.1267</v>
      </c>
      <c r="D81" s="3" t="s">
        <v>425</v>
      </c>
      <c r="E81" s="4">
        <v>3</v>
      </c>
      <c r="F81" s="3">
        <v>1110</v>
      </c>
      <c r="G81" s="3">
        <v>22207</v>
      </c>
      <c r="H81" s="3" t="s">
        <v>426</v>
      </c>
      <c r="I81" s="3" t="s">
        <v>95</v>
      </c>
      <c r="J81" s="5" t="s">
        <v>427</v>
      </c>
    </row>
    <row r="82" spans="1:10" ht="17" x14ac:dyDescent="0.2">
      <c r="A82" s="2" t="str">
        <f t="shared" si="1"/>
        <v>38.8924095, -77.0762064</v>
      </c>
      <c r="B82" s="3">
        <v>38.892409499999999</v>
      </c>
      <c r="C82" s="3">
        <v>-77.076206400000004</v>
      </c>
      <c r="D82" s="3" t="s">
        <v>428</v>
      </c>
      <c r="E82" s="4">
        <v>1</v>
      </c>
      <c r="F82" s="3">
        <v>1111</v>
      </c>
      <c r="G82" s="3">
        <v>22201</v>
      </c>
      <c r="H82" s="3" t="s">
        <v>157</v>
      </c>
      <c r="I82" s="3" t="s">
        <v>121</v>
      </c>
      <c r="J82" s="5" t="s">
        <v>429</v>
      </c>
    </row>
    <row r="83" spans="1:10" ht="17" x14ac:dyDescent="0.2">
      <c r="A83" s="2" t="str">
        <f t="shared" si="1"/>
        <v>38.9194623, -77.1274645</v>
      </c>
      <c r="B83" s="3">
        <v>38.919462299999999</v>
      </c>
      <c r="C83" s="3">
        <v>-77.127464500000002</v>
      </c>
      <c r="D83" s="3" t="s">
        <v>430</v>
      </c>
      <c r="E83" s="4">
        <v>0.9</v>
      </c>
      <c r="F83" s="3">
        <v>1112</v>
      </c>
      <c r="G83" s="3">
        <v>22207</v>
      </c>
      <c r="H83" s="3" t="s">
        <v>159</v>
      </c>
      <c r="I83" s="3" t="s">
        <v>106</v>
      </c>
      <c r="J83" s="5" t="s">
        <v>431</v>
      </c>
    </row>
    <row r="84" spans="1:10" ht="17" x14ac:dyDescent="0.2">
      <c r="A84" s="2" t="str">
        <f t="shared" si="1"/>
        <v>38.88516113, -77.16108592</v>
      </c>
      <c r="B84" s="3">
        <v>38.88516113</v>
      </c>
      <c r="C84" s="3">
        <v>-77.161085920000005</v>
      </c>
      <c r="D84" s="3" t="s">
        <v>432</v>
      </c>
      <c r="E84" s="4">
        <v>3</v>
      </c>
      <c r="F84" s="3">
        <v>1113</v>
      </c>
      <c r="G84" s="3">
        <v>22205</v>
      </c>
      <c r="H84" s="3"/>
      <c r="I84" s="3" t="s">
        <v>120</v>
      </c>
      <c r="J84" s="5" t="s">
        <v>433</v>
      </c>
    </row>
    <row r="85" spans="1:10" customFormat="1" ht="17" x14ac:dyDescent="0.2">
      <c r="A85" s="2" t="str">
        <f t="shared" si="1"/>
        <v>38.888531, -77.0961839</v>
      </c>
      <c r="B85" s="6">
        <v>38.888531</v>
      </c>
      <c r="C85" s="6">
        <v>-77.0961839</v>
      </c>
      <c r="D85" s="6" t="s">
        <v>434</v>
      </c>
      <c r="E85" s="9" t="s">
        <v>236</v>
      </c>
      <c r="F85" s="6">
        <v>2255</v>
      </c>
      <c r="G85" s="6">
        <v>22201</v>
      </c>
      <c r="H85" s="6" t="s">
        <v>132</v>
      </c>
      <c r="I85" s="6" t="s">
        <v>99</v>
      </c>
      <c r="J85" s="1" t="s">
        <v>435</v>
      </c>
    </row>
    <row r="86" spans="1:10" ht="17" x14ac:dyDescent="0.2">
      <c r="A86" s="2" t="str">
        <f t="shared" si="1"/>
        <v>38.8882728, -77.0967644</v>
      </c>
      <c r="B86" s="3">
        <v>38.888272800000003</v>
      </c>
      <c r="C86" s="3">
        <v>-77.096764399999998</v>
      </c>
      <c r="D86" s="3" t="s">
        <v>436</v>
      </c>
      <c r="E86" s="4">
        <v>0.9</v>
      </c>
      <c r="F86" s="3">
        <v>1114</v>
      </c>
      <c r="G86" s="3">
        <v>22201</v>
      </c>
      <c r="H86" s="3" t="s">
        <v>437</v>
      </c>
      <c r="I86" s="3" t="s">
        <v>99</v>
      </c>
      <c r="J86" s="5" t="s">
        <v>438</v>
      </c>
    </row>
    <row r="87" spans="1:10" ht="17" x14ac:dyDescent="0.2">
      <c r="A87" s="2" t="str">
        <f t="shared" si="1"/>
        <v>38.8508426, -77.0684096</v>
      </c>
      <c r="B87" s="3">
        <v>38.8508426</v>
      </c>
      <c r="C87" s="3">
        <v>-77.068409599999995</v>
      </c>
      <c r="D87" s="3" t="s">
        <v>439</v>
      </c>
      <c r="E87" s="4">
        <v>5</v>
      </c>
      <c r="F87" s="3">
        <v>905</v>
      </c>
      <c r="G87" s="3">
        <v>22202</v>
      </c>
      <c r="H87" s="3" t="s">
        <v>440</v>
      </c>
      <c r="I87" s="3" t="s">
        <v>441</v>
      </c>
      <c r="J87" s="5" t="s">
        <v>442</v>
      </c>
    </row>
    <row r="88" spans="1:10" ht="17" x14ac:dyDescent="0.2">
      <c r="A88" s="2" t="str">
        <f t="shared" si="1"/>
        <v>38.916851, -77.141414</v>
      </c>
      <c r="B88" s="3">
        <v>38.916851000000001</v>
      </c>
      <c r="C88" s="3">
        <v>-77.141413999999997</v>
      </c>
      <c r="D88" s="3" t="s">
        <v>443</v>
      </c>
      <c r="E88" s="4">
        <v>6</v>
      </c>
      <c r="F88" s="3">
        <v>1115</v>
      </c>
      <c r="G88" s="3">
        <v>22207</v>
      </c>
      <c r="H88" s="3" t="s">
        <v>444</v>
      </c>
      <c r="I88" s="3" t="s">
        <v>110</v>
      </c>
      <c r="J88" s="5" t="s">
        <v>445</v>
      </c>
    </row>
    <row r="89" spans="1:10" ht="17" x14ac:dyDescent="0.2">
      <c r="A89" s="2" t="str">
        <f t="shared" si="1"/>
        <v>38.8437662, -77.0873766</v>
      </c>
      <c r="B89" s="3">
        <v>38.843766199999997</v>
      </c>
      <c r="C89" s="3">
        <v>-77.087376599999999</v>
      </c>
      <c r="D89" s="3" t="s">
        <v>446</v>
      </c>
      <c r="E89" s="4">
        <v>12</v>
      </c>
      <c r="F89" s="3">
        <v>1053</v>
      </c>
      <c r="G89" s="3">
        <v>22206</v>
      </c>
      <c r="H89" s="3" t="s">
        <v>447</v>
      </c>
      <c r="I89" s="3" t="s">
        <v>637</v>
      </c>
      <c r="J89" s="5" t="s">
        <v>448</v>
      </c>
    </row>
    <row r="90" spans="1:10" customFormat="1" ht="17" x14ac:dyDescent="0.2">
      <c r="A90" s="2" t="str">
        <f t="shared" si="1"/>
        <v>38.8786679, -77.1094206</v>
      </c>
      <c r="B90" s="6">
        <v>38.878667900000003</v>
      </c>
      <c r="C90" s="6">
        <v>-77.109420600000007</v>
      </c>
      <c r="D90" s="6" t="s">
        <v>449</v>
      </c>
      <c r="E90" s="7" t="s">
        <v>236</v>
      </c>
      <c r="F90" s="6">
        <v>23265</v>
      </c>
      <c r="G90" s="6">
        <v>22203</v>
      </c>
      <c r="H90" s="6"/>
      <c r="I90" s="6" t="s">
        <v>69</v>
      </c>
      <c r="J90" s="1" t="s">
        <v>450</v>
      </c>
    </row>
    <row r="91" spans="1:10" ht="17" x14ac:dyDescent="0.2">
      <c r="A91" s="2" t="str">
        <f t="shared" si="1"/>
        <v>38.883683, -77.126046</v>
      </c>
      <c r="B91" s="3">
        <v>38.883682999999998</v>
      </c>
      <c r="C91" s="3">
        <v>-77.126046000000002</v>
      </c>
      <c r="D91" s="3" t="s">
        <v>451</v>
      </c>
      <c r="E91" s="4">
        <v>14</v>
      </c>
      <c r="F91" s="3">
        <v>1116</v>
      </c>
      <c r="G91" s="3">
        <v>22205</v>
      </c>
      <c r="H91" s="3" t="s">
        <v>452</v>
      </c>
      <c r="I91" s="3" t="s">
        <v>453</v>
      </c>
      <c r="J91" s="5" t="s">
        <v>454</v>
      </c>
    </row>
    <row r="92" spans="1:10" ht="17" x14ac:dyDescent="0.2">
      <c r="A92" s="2" t="str">
        <f t="shared" si="1"/>
        <v>38.895959, -77.126305</v>
      </c>
      <c r="B92" s="3">
        <v>38.895958999999998</v>
      </c>
      <c r="C92" s="3">
        <v>-77.126305000000002</v>
      </c>
      <c r="D92" s="3" t="s">
        <v>455</v>
      </c>
      <c r="E92" s="4">
        <v>1.5</v>
      </c>
      <c r="F92" s="3">
        <v>842</v>
      </c>
      <c r="G92" s="3">
        <v>22207</v>
      </c>
      <c r="H92" s="3" t="s">
        <v>456</v>
      </c>
      <c r="I92" s="3" t="s">
        <v>95</v>
      </c>
      <c r="J92" s="5" t="s">
        <v>457</v>
      </c>
    </row>
    <row r="93" spans="1:10" ht="17" x14ac:dyDescent="0.2">
      <c r="A93" s="2" t="str">
        <f t="shared" si="1"/>
        <v>38.8945864, -77.1434139</v>
      </c>
      <c r="B93" s="3">
        <v>38.894586400000001</v>
      </c>
      <c r="C93" s="3">
        <v>-77.143413899999999</v>
      </c>
      <c r="D93" s="3" t="s">
        <v>458</v>
      </c>
      <c r="E93" s="4">
        <v>2</v>
      </c>
      <c r="F93" s="3">
        <v>843</v>
      </c>
      <c r="G93" s="3">
        <v>22207</v>
      </c>
      <c r="H93" s="3" t="s">
        <v>459</v>
      </c>
      <c r="I93" s="3" t="s">
        <v>96</v>
      </c>
      <c r="J93" s="5" t="s">
        <v>460</v>
      </c>
    </row>
    <row r="94" spans="1:10" ht="17" x14ac:dyDescent="0.2">
      <c r="A94" s="2" t="str">
        <f t="shared" si="1"/>
        <v>38.9028334, -77.1154691</v>
      </c>
      <c r="B94" s="3">
        <v>38.902833399999999</v>
      </c>
      <c r="C94" s="3">
        <v>-77.115469099999999</v>
      </c>
      <c r="D94" s="3" t="s">
        <v>461</v>
      </c>
      <c r="E94" s="4">
        <v>3</v>
      </c>
      <c r="F94" s="3">
        <v>1117</v>
      </c>
      <c r="G94" s="3">
        <v>22207</v>
      </c>
      <c r="H94" s="3" t="s">
        <v>159</v>
      </c>
      <c r="I94" s="3" t="s">
        <v>85</v>
      </c>
      <c r="J94" s="5" t="s">
        <v>462</v>
      </c>
    </row>
    <row r="95" spans="1:10" customFormat="1" ht="17" x14ac:dyDescent="0.2">
      <c r="A95" s="2" t="str">
        <f t="shared" si="1"/>
        <v>38.86207529, -77.11890539</v>
      </c>
      <c r="B95" s="6">
        <v>38.86207529</v>
      </c>
      <c r="C95" s="6">
        <v>-77.118905389999995</v>
      </c>
      <c r="D95" s="6" t="s">
        <v>463</v>
      </c>
      <c r="E95" s="9" t="s">
        <v>236</v>
      </c>
      <c r="F95" s="6">
        <v>980</v>
      </c>
      <c r="G95" s="6">
        <v>22204</v>
      </c>
      <c r="H95" s="6" t="s">
        <v>464</v>
      </c>
      <c r="I95" s="6" t="s">
        <v>93</v>
      </c>
      <c r="J95" s="1" t="s">
        <v>465</v>
      </c>
    </row>
    <row r="96" spans="1:10" ht="17" x14ac:dyDescent="0.2">
      <c r="A96" s="2" t="str">
        <f t="shared" si="1"/>
        <v>38.8671948, -77.0464765</v>
      </c>
      <c r="B96" s="3">
        <v>38.8671948</v>
      </c>
      <c r="C96" s="3">
        <v>-77.046476499999997</v>
      </c>
      <c r="D96" s="3" t="s">
        <v>466</v>
      </c>
      <c r="E96" s="4">
        <v>18</v>
      </c>
      <c r="F96" s="3">
        <v>1054</v>
      </c>
      <c r="G96" s="3">
        <v>22202</v>
      </c>
      <c r="H96" s="3" t="s">
        <v>467</v>
      </c>
      <c r="I96" s="3" t="s">
        <v>280</v>
      </c>
      <c r="J96" s="5" t="s">
        <v>468</v>
      </c>
    </row>
    <row r="97" spans="1:10" customFormat="1" ht="17" x14ac:dyDescent="0.2">
      <c r="A97" s="2" t="str">
        <f t="shared" si="1"/>
        <v>38.8734102, -77.1141332</v>
      </c>
      <c r="B97" s="6">
        <v>38.873410200000002</v>
      </c>
      <c r="C97" s="6">
        <v>-77.114133199999998</v>
      </c>
      <c r="D97" s="6" t="s">
        <v>469</v>
      </c>
      <c r="E97" s="9" t="s">
        <v>236</v>
      </c>
      <c r="F97" s="6">
        <v>844</v>
      </c>
      <c r="G97" s="6">
        <v>22203</v>
      </c>
      <c r="H97" s="6" t="s">
        <v>470</v>
      </c>
      <c r="I97" s="6" t="s">
        <v>62</v>
      </c>
      <c r="J97" s="1" t="s">
        <v>471</v>
      </c>
    </row>
    <row r="98" spans="1:10" ht="17" x14ac:dyDescent="0.2">
      <c r="A98" s="2" t="str">
        <f t="shared" si="1"/>
        <v>38.8699856, -77.1159892</v>
      </c>
      <c r="B98" s="3">
        <v>38.8699856</v>
      </c>
      <c r="C98" s="3">
        <v>-77.115989200000001</v>
      </c>
      <c r="D98" s="3" t="s">
        <v>472</v>
      </c>
      <c r="E98" s="4">
        <v>22</v>
      </c>
      <c r="F98" s="3">
        <v>1159</v>
      </c>
      <c r="G98" s="3">
        <v>22203</v>
      </c>
      <c r="H98" s="3" t="s">
        <v>473</v>
      </c>
      <c r="I98" s="3" t="s">
        <v>62</v>
      </c>
      <c r="J98" s="5" t="s">
        <v>474</v>
      </c>
    </row>
    <row r="99" spans="1:10" ht="17" x14ac:dyDescent="0.2">
      <c r="A99" s="2" t="str">
        <f t="shared" si="1"/>
        <v>38.8425674, -77.1043846</v>
      </c>
      <c r="B99" s="3">
        <v>38.8425674</v>
      </c>
      <c r="C99" s="3">
        <v>-77.104384600000003</v>
      </c>
      <c r="D99" s="3" t="s">
        <v>475</v>
      </c>
      <c r="E99" s="4">
        <v>8</v>
      </c>
      <c r="F99" s="3">
        <v>1118</v>
      </c>
      <c r="G99" s="3">
        <v>22206</v>
      </c>
      <c r="H99" s="3" t="s">
        <v>476</v>
      </c>
      <c r="I99" s="3" t="s">
        <v>78</v>
      </c>
      <c r="J99" s="5" t="s">
        <v>477</v>
      </c>
    </row>
    <row r="100" spans="1:10" ht="17" x14ac:dyDescent="0.2">
      <c r="A100" s="2" t="str">
        <f t="shared" si="1"/>
        <v>38.893718, -77.094733</v>
      </c>
      <c r="B100" s="3">
        <v>38.893718</v>
      </c>
      <c r="C100" s="3">
        <v>-77.094733000000005</v>
      </c>
      <c r="D100" s="3" t="s">
        <v>478</v>
      </c>
      <c r="E100" s="4">
        <v>2</v>
      </c>
      <c r="F100" s="3">
        <v>1119</v>
      </c>
      <c r="G100" s="3">
        <v>22201</v>
      </c>
      <c r="H100" s="3" t="s">
        <v>479</v>
      </c>
      <c r="I100" s="3" t="s">
        <v>99</v>
      </c>
      <c r="J100" s="5" t="s">
        <v>480</v>
      </c>
    </row>
    <row r="101" spans="1:10" customFormat="1" ht="17" x14ac:dyDescent="0.2">
      <c r="A101" s="2" t="str">
        <f t="shared" si="1"/>
        <v>38.923652, -77.123669</v>
      </c>
      <c r="B101" s="6">
        <v>38.923651999999997</v>
      </c>
      <c r="C101" s="6">
        <v>-77.123669000000007</v>
      </c>
      <c r="D101" s="6" t="s">
        <v>481</v>
      </c>
      <c r="E101" s="9" t="s">
        <v>236</v>
      </c>
      <c r="F101" s="6">
        <v>845</v>
      </c>
      <c r="G101" s="6">
        <v>22207</v>
      </c>
      <c r="H101" s="6" t="s">
        <v>482</v>
      </c>
      <c r="I101" s="6" t="s">
        <v>106</v>
      </c>
      <c r="J101" s="1" t="s">
        <v>483</v>
      </c>
    </row>
    <row r="102" spans="1:10" ht="17" x14ac:dyDescent="0.2">
      <c r="A102" s="2" t="str">
        <f t="shared" si="1"/>
        <v>38.88255468, -77.14983947</v>
      </c>
      <c r="B102" s="3">
        <v>38.882554679999998</v>
      </c>
      <c r="C102" s="3">
        <v>-77.149839470000003</v>
      </c>
      <c r="D102" s="3" t="s">
        <v>484</v>
      </c>
      <c r="E102" s="10">
        <v>13.1</v>
      </c>
      <c r="F102" s="3">
        <v>1120</v>
      </c>
      <c r="G102" s="3">
        <v>22205</v>
      </c>
      <c r="H102" s="3" t="s">
        <v>485</v>
      </c>
      <c r="I102" s="3" t="s">
        <v>100</v>
      </c>
      <c r="J102" s="5" t="s">
        <v>486</v>
      </c>
    </row>
    <row r="103" spans="1:10" ht="17" x14ac:dyDescent="0.2">
      <c r="A103" s="2" t="str">
        <f t="shared" si="1"/>
        <v>38.9107049, -77.1096012</v>
      </c>
      <c r="B103" s="3">
        <v>38.910704899999999</v>
      </c>
      <c r="C103" s="3">
        <v>-77.1096012</v>
      </c>
      <c r="D103" s="3" t="s">
        <v>487</v>
      </c>
      <c r="E103" s="4">
        <v>3</v>
      </c>
      <c r="F103" s="3">
        <v>1121</v>
      </c>
      <c r="G103" s="3">
        <v>22207</v>
      </c>
      <c r="H103" s="3" t="s">
        <v>488</v>
      </c>
      <c r="I103" s="3" t="s">
        <v>85</v>
      </c>
      <c r="J103" s="5" t="s">
        <v>489</v>
      </c>
    </row>
    <row r="104" spans="1:10" ht="17" x14ac:dyDescent="0.2">
      <c r="A104" s="2" t="str">
        <f t="shared" si="1"/>
        <v>38.8819386, -77.1024012</v>
      </c>
      <c r="B104" s="3">
        <v>38.881938599999998</v>
      </c>
      <c r="C104" s="3">
        <v>-77.102401200000003</v>
      </c>
      <c r="D104" s="3" t="s">
        <v>490</v>
      </c>
      <c r="E104" s="4">
        <v>1</v>
      </c>
      <c r="F104" s="3">
        <v>1122</v>
      </c>
      <c r="G104" s="3">
        <v>22201</v>
      </c>
      <c r="H104" s="3" t="s">
        <v>491</v>
      </c>
      <c r="I104" s="3" t="s">
        <v>67</v>
      </c>
      <c r="J104" s="5" t="s">
        <v>492</v>
      </c>
    </row>
    <row r="105" spans="1:10" ht="17" x14ac:dyDescent="0.2">
      <c r="A105" s="2" t="str">
        <f t="shared" si="1"/>
        <v>38.8975576, -77.1001239</v>
      </c>
      <c r="B105" s="3">
        <v>38.897557599999999</v>
      </c>
      <c r="C105" s="3">
        <v>-77.1001239</v>
      </c>
      <c r="D105" s="3" t="s">
        <v>493</v>
      </c>
      <c r="E105" s="4">
        <v>0.25</v>
      </c>
      <c r="F105" s="3">
        <v>1123</v>
      </c>
      <c r="G105" s="3">
        <v>22201</v>
      </c>
      <c r="H105" s="3" t="s">
        <v>494</v>
      </c>
      <c r="I105" s="3" t="s">
        <v>101</v>
      </c>
      <c r="J105" s="5" t="s">
        <v>495</v>
      </c>
    </row>
    <row r="106" spans="1:10" ht="17" x14ac:dyDescent="0.2">
      <c r="A106" s="2" t="str">
        <f t="shared" si="1"/>
        <v>38.8971604, -77.0860061</v>
      </c>
      <c r="B106" s="3">
        <v>38.897160399999997</v>
      </c>
      <c r="C106" s="3">
        <v>-77.086006100000006</v>
      </c>
      <c r="D106" s="3" t="s">
        <v>496</v>
      </c>
      <c r="E106" s="4">
        <v>2</v>
      </c>
      <c r="F106" s="3">
        <v>1124</v>
      </c>
      <c r="G106" s="3">
        <v>22201</v>
      </c>
      <c r="H106" s="3" t="s">
        <v>155</v>
      </c>
      <c r="I106" s="3" t="s">
        <v>103</v>
      </c>
      <c r="J106" s="5" t="s">
        <v>497</v>
      </c>
    </row>
    <row r="107" spans="1:10" ht="17" x14ac:dyDescent="0.2">
      <c r="A107" s="2" t="str">
        <f t="shared" si="1"/>
        <v>38.9017213, -77.15831755</v>
      </c>
      <c r="B107" s="3">
        <v>38.901721299999998</v>
      </c>
      <c r="C107" s="3">
        <v>-77.158317550000007</v>
      </c>
      <c r="D107" s="3" t="s">
        <v>498</v>
      </c>
      <c r="E107" s="4">
        <v>7.5</v>
      </c>
      <c r="F107" s="3">
        <v>1126</v>
      </c>
      <c r="G107" s="3">
        <v>22213</v>
      </c>
      <c r="H107" s="3" t="s">
        <v>155</v>
      </c>
      <c r="I107" s="3" t="s">
        <v>116</v>
      </c>
      <c r="J107" s="5" t="s">
        <v>499</v>
      </c>
    </row>
    <row r="108" spans="1:10" ht="17" x14ac:dyDescent="0.2">
      <c r="A108" s="2" t="str">
        <f t="shared" si="1"/>
        <v>38.8579583, -77.0926864</v>
      </c>
      <c r="B108" s="3">
        <v>38.8579583</v>
      </c>
      <c r="C108" s="3">
        <v>-77.092686400000005</v>
      </c>
      <c r="D108" s="3" t="s">
        <v>500</v>
      </c>
      <c r="E108" s="4">
        <v>1</v>
      </c>
      <c r="F108" s="3">
        <v>1127</v>
      </c>
      <c r="G108" s="3">
        <v>22204</v>
      </c>
      <c r="H108" s="3" t="s">
        <v>501</v>
      </c>
      <c r="I108" s="3" t="s">
        <v>86</v>
      </c>
      <c r="J108" s="5" t="s">
        <v>502</v>
      </c>
    </row>
    <row r="109" spans="1:10" ht="17" x14ac:dyDescent="0.2">
      <c r="A109" s="2" t="str">
        <f t="shared" si="1"/>
        <v>38.877992, -77.107244</v>
      </c>
      <c r="B109" s="3">
        <v>38.877991999999999</v>
      </c>
      <c r="C109" s="3">
        <v>-77.107243999999994</v>
      </c>
      <c r="D109" s="3" t="s">
        <v>503</v>
      </c>
      <c r="E109" s="4">
        <v>0.85</v>
      </c>
      <c r="F109" s="3">
        <v>1128</v>
      </c>
      <c r="G109" s="3">
        <v>22203</v>
      </c>
      <c r="H109" s="3" t="s">
        <v>504</v>
      </c>
      <c r="I109" s="3" t="s">
        <v>67</v>
      </c>
      <c r="J109" s="5" t="s">
        <v>505</v>
      </c>
    </row>
    <row r="110" spans="1:10" ht="17" x14ac:dyDescent="0.2">
      <c r="A110" s="2" t="str">
        <f t="shared" si="1"/>
        <v>38.854894, -77.082109</v>
      </c>
      <c r="B110" s="3">
        <v>38.854894000000002</v>
      </c>
      <c r="C110" s="3">
        <v>-77.082109000000003</v>
      </c>
      <c r="D110" s="3" t="s">
        <v>506</v>
      </c>
      <c r="E110" s="4">
        <v>0.32</v>
      </c>
      <c r="F110" s="3">
        <v>1129</v>
      </c>
      <c r="G110" s="3">
        <v>22204</v>
      </c>
      <c r="H110" s="3" t="s">
        <v>507</v>
      </c>
      <c r="I110" s="3" t="s">
        <v>102</v>
      </c>
      <c r="J110" s="5" t="s">
        <v>508</v>
      </c>
    </row>
    <row r="111" spans="1:10" ht="17" x14ac:dyDescent="0.2">
      <c r="A111" s="2" t="str">
        <f t="shared" si="1"/>
        <v>38.8523544, -77.0575563</v>
      </c>
      <c r="B111" s="3">
        <v>38.852354400000003</v>
      </c>
      <c r="C111" s="3">
        <v>-77.057556300000002</v>
      </c>
      <c r="D111" s="3" t="s">
        <v>509</v>
      </c>
      <c r="E111" s="4">
        <v>0.8</v>
      </c>
      <c r="F111" s="3">
        <v>1130</v>
      </c>
      <c r="G111" s="3">
        <v>22202</v>
      </c>
      <c r="H111" s="3" t="s">
        <v>510</v>
      </c>
      <c r="I111" s="3" t="s">
        <v>68</v>
      </c>
      <c r="J111" s="5" t="s">
        <v>511</v>
      </c>
    </row>
    <row r="112" spans="1:10" ht="17" x14ac:dyDescent="0.2">
      <c r="A112" s="2" t="str">
        <f t="shared" si="1"/>
        <v>38.8522988, -77.0594514</v>
      </c>
      <c r="B112" s="3">
        <v>38.8522988</v>
      </c>
      <c r="C112" s="3">
        <v>-77.0594514</v>
      </c>
      <c r="D112" s="3" t="s">
        <v>512</v>
      </c>
      <c r="E112" s="4">
        <v>0.3</v>
      </c>
      <c r="F112" s="3">
        <v>1131</v>
      </c>
      <c r="G112" s="3">
        <v>22202</v>
      </c>
      <c r="H112" s="3" t="s">
        <v>510</v>
      </c>
      <c r="I112" s="3" t="s">
        <v>68</v>
      </c>
      <c r="J112" s="5" t="s">
        <v>513</v>
      </c>
    </row>
    <row r="113" spans="1:10" ht="17" x14ac:dyDescent="0.2">
      <c r="A113" s="2" t="str">
        <f t="shared" si="1"/>
        <v>38.8494687, -77.0640436</v>
      </c>
      <c r="B113" s="3">
        <v>38.849468700000003</v>
      </c>
      <c r="C113" s="3">
        <v>-77.064043600000005</v>
      </c>
      <c r="D113" s="3" t="s">
        <v>514</v>
      </c>
      <c r="E113" s="4">
        <v>0.2</v>
      </c>
      <c r="F113" s="3">
        <v>1132</v>
      </c>
      <c r="G113" s="3">
        <v>22202</v>
      </c>
      <c r="H113" s="3" t="s">
        <v>155</v>
      </c>
      <c r="I113" s="3" t="s">
        <v>64</v>
      </c>
      <c r="J113" s="5" t="s">
        <v>515</v>
      </c>
    </row>
    <row r="114" spans="1:10" ht="17" x14ac:dyDescent="0.2">
      <c r="A114" s="2" t="str">
        <f t="shared" si="1"/>
        <v>38.89060333, -77.10932653</v>
      </c>
      <c r="B114" s="3">
        <v>38.890603329999998</v>
      </c>
      <c r="C114" s="3">
        <v>-77.109326530000004</v>
      </c>
      <c r="D114" s="3" t="s">
        <v>516</v>
      </c>
      <c r="E114" s="4">
        <v>3.5</v>
      </c>
      <c r="F114" s="3">
        <v>1133</v>
      </c>
      <c r="G114" s="3">
        <v>22207</v>
      </c>
      <c r="H114" s="3" t="s">
        <v>517</v>
      </c>
      <c r="I114" s="3" t="s">
        <v>64</v>
      </c>
      <c r="J114" s="5" t="s">
        <v>518</v>
      </c>
    </row>
    <row r="115" spans="1:10" ht="17" x14ac:dyDescent="0.2">
      <c r="A115" s="2" t="str">
        <f t="shared" si="1"/>
        <v>38.88172, -77.103658</v>
      </c>
      <c r="B115" s="3">
        <v>38.881720000000001</v>
      </c>
      <c r="C115" s="3">
        <v>-77.103657999999996</v>
      </c>
      <c r="D115" s="3" t="s">
        <v>519</v>
      </c>
      <c r="E115" s="4">
        <v>0.9</v>
      </c>
      <c r="F115" s="3">
        <v>1134</v>
      </c>
      <c r="G115" s="3">
        <v>22203</v>
      </c>
      <c r="H115" s="3" t="s">
        <v>157</v>
      </c>
      <c r="I115" s="3" t="s">
        <v>69</v>
      </c>
      <c r="J115" s="5" t="s">
        <v>520</v>
      </c>
    </row>
    <row r="116" spans="1:10" ht="17" x14ac:dyDescent="0.2">
      <c r="A116" s="2" t="str">
        <f t="shared" si="1"/>
        <v>38.889395, -77.142199</v>
      </c>
      <c r="B116" s="3">
        <v>38.889395</v>
      </c>
      <c r="C116" s="3">
        <v>-77.142199000000005</v>
      </c>
      <c r="D116" s="3" t="s">
        <v>521</v>
      </c>
      <c r="E116" s="4">
        <v>3.4</v>
      </c>
      <c r="F116" s="3">
        <v>1135</v>
      </c>
      <c r="G116" s="3">
        <v>22205</v>
      </c>
      <c r="H116" s="3" t="s">
        <v>522</v>
      </c>
      <c r="I116" s="3" t="s">
        <v>119</v>
      </c>
      <c r="J116" s="5" t="s">
        <v>523</v>
      </c>
    </row>
    <row r="117" spans="1:10" ht="17" x14ac:dyDescent="0.2">
      <c r="A117" s="2" t="str">
        <f t="shared" si="1"/>
        <v>38.8682919, -77.082673</v>
      </c>
      <c r="B117" s="3">
        <v>38.868291900000003</v>
      </c>
      <c r="C117" s="3">
        <v>-77.082673</v>
      </c>
      <c r="D117" s="3" t="s">
        <v>524</v>
      </c>
      <c r="E117" s="4">
        <v>2</v>
      </c>
      <c r="F117" s="3">
        <v>1136</v>
      </c>
      <c r="G117" s="3">
        <v>22204</v>
      </c>
      <c r="H117" s="3" t="s">
        <v>265</v>
      </c>
      <c r="I117" s="3" t="s">
        <v>107</v>
      </c>
      <c r="J117" s="5" t="s">
        <v>525</v>
      </c>
    </row>
    <row r="118" spans="1:10" ht="17" x14ac:dyDescent="0.2">
      <c r="A118" s="2" t="str">
        <f t="shared" si="1"/>
        <v>38.8631738, -77.084692</v>
      </c>
      <c r="B118" s="3">
        <v>38.863173799999998</v>
      </c>
      <c r="C118" s="3">
        <v>-77.084692000000004</v>
      </c>
      <c r="D118" s="3" t="s">
        <v>526</v>
      </c>
      <c r="E118" s="4">
        <v>0.3</v>
      </c>
      <c r="F118" s="3">
        <v>1137</v>
      </c>
      <c r="G118" s="3">
        <v>22204</v>
      </c>
      <c r="H118" s="3" t="s">
        <v>527</v>
      </c>
      <c r="I118" s="3" t="s">
        <v>107</v>
      </c>
      <c r="J118" s="5" t="s">
        <v>528</v>
      </c>
    </row>
    <row r="119" spans="1:10" ht="17" x14ac:dyDescent="0.2">
      <c r="A119" s="2" t="str">
        <f t="shared" si="1"/>
        <v>38.872908, -77.139356</v>
      </c>
      <c r="B119" s="3">
        <v>38.872908000000002</v>
      </c>
      <c r="C119" s="3">
        <v>-77.139356000000006</v>
      </c>
      <c r="D119" s="3" t="s">
        <v>529</v>
      </c>
      <c r="E119" s="4">
        <v>5.3</v>
      </c>
      <c r="F119" s="3">
        <v>1138</v>
      </c>
      <c r="G119" s="3">
        <v>22205</v>
      </c>
      <c r="H119" s="3" t="s">
        <v>530</v>
      </c>
      <c r="I119" s="3" t="s">
        <v>73</v>
      </c>
      <c r="J119" s="5" t="s">
        <v>531</v>
      </c>
    </row>
    <row r="120" spans="1:10" ht="17" x14ac:dyDescent="0.2">
      <c r="A120" s="2" t="str">
        <f t="shared" si="1"/>
        <v>38.872908, -77.139356</v>
      </c>
      <c r="B120" s="3">
        <v>38.872908000000002</v>
      </c>
      <c r="C120" s="3">
        <v>-77.139356000000006</v>
      </c>
      <c r="D120" s="3" t="s">
        <v>532</v>
      </c>
      <c r="E120" s="4">
        <v>0.25</v>
      </c>
      <c r="F120" s="3">
        <v>1350</v>
      </c>
      <c r="G120" s="3">
        <v>22205</v>
      </c>
      <c r="H120" s="3" t="s">
        <v>533</v>
      </c>
      <c r="I120" s="3" t="s">
        <v>73</v>
      </c>
      <c r="J120" s="5" t="s">
        <v>534</v>
      </c>
    </row>
    <row r="121" spans="1:10" ht="17" x14ac:dyDescent="0.2">
      <c r="A121" s="2" t="str">
        <f t="shared" si="1"/>
        <v>38.8623473, -77.0665267</v>
      </c>
      <c r="B121" s="3">
        <v>38.862347300000003</v>
      </c>
      <c r="C121" s="3">
        <v>-77.066526699999997</v>
      </c>
      <c r="D121" s="3" t="s">
        <v>535</v>
      </c>
      <c r="E121" s="4">
        <v>0.4</v>
      </c>
      <c r="F121" s="3">
        <v>1139</v>
      </c>
      <c r="G121" s="3">
        <v>22202</v>
      </c>
      <c r="H121" s="3" t="s">
        <v>155</v>
      </c>
      <c r="I121" s="3" t="s">
        <v>64</v>
      </c>
      <c r="J121" s="5" t="s">
        <v>536</v>
      </c>
    </row>
    <row r="122" spans="1:10" ht="17" x14ac:dyDescent="0.2">
      <c r="A122" s="2" t="str">
        <f t="shared" si="1"/>
        <v>38.8850368, -77.1074367</v>
      </c>
      <c r="B122" s="3">
        <v>38.885036800000002</v>
      </c>
      <c r="C122" s="3">
        <v>-77.107436699999994</v>
      </c>
      <c r="D122" s="3" t="s">
        <v>537</v>
      </c>
      <c r="E122" s="4">
        <v>4</v>
      </c>
      <c r="F122" s="3">
        <v>1055</v>
      </c>
      <c r="G122" s="3">
        <v>22201</v>
      </c>
      <c r="H122" s="3" t="s">
        <v>538</v>
      </c>
      <c r="I122" s="3" t="s">
        <v>69</v>
      </c>
      <c r="J122" s="5" t="s">
        <v>539</v>
      </c>
    </row>
    <row r="123" spans="1:10" ht="17" x14ac:dyDescent="0.2">
      <c r="A123" s="2" t="str">
        <f t="shared" si="1"/>
        <v>38.8927812, -77.0798671</v>
      </c>
      <c r="B123" s="3">
        <v>38.892781200000002</v>
      </c>
      <c r="C123" s="3">
        <v>-77.079867100000001</v>
      </c>
      <c r="D123" s="3" t="s">
        <v>540</v>
      </c>
      <c r="E123" s="4">
        <v>0.5</v>
      </c>
      <c r="F123" s="3">
        <v>1140</v>
      </c>
      <c r="G123" s="3">
        <v>22209</v>
      </c>
      <c r="H123" s="3"/>
      <c r="I123" s="3" t="s">
        <v>121</v>
      </c>
      <c r="J123" s="5" t="s">
        <v>541</v>
      </c>
    </row>
    <row r="124" spans="1:10" ht="17" x14ac:dyDescent="0.2">
      <c r="A124" s="2" t="str">
        <f t="shared" si="1"/>
        <v>38.906965, -77.138191</v>
      </c>
      <c r="B124" s="3">
        <v>38.906965</v>
      </c>
      <c r="C124" s="3">
        <v>-77.138191000000006</v>
      </c>
      <c r="D124" s="3" t="s">
        <v>542</v>
      </c>
      <c r="E124" s="4">
        <v>2</v>
      </c>
      <c r="F124" s="3">
        <v>1141</v>
      </c>
      <c r="G124" s="3">
        <v>22207</v>
      </c>
      <c r="H124" s="3" t="s">
        <v>543</v>
      </c>
      <c r="I124" s="3" t="s">
        <v>118</v>
      </c>
      <c r="J124" s="5" t="s">
        <v>544</v>
      </c>
    </row>
    <row r="125" spans="1:10" ht="17" x14ac:dyDescent="0.2">
      <c r="A125" s="2" t="str">
        <f t="shared" si="1"/>
        <v>38.886589, -77.087879</v>
      </c>
      <c r="B125" s="3">
        <v>38.886589000000001</v>
      </c>
      <c r="C125" s="3">
        <v>-77.087879000000001</v>
      </c>
      <c r="D125" s="3" t="s">
        <v>545</v>
      </c>
      <c r="E125" s="4">
        <v>2</v>
      </c>
      <c r="F125" s="3">
        <v>1142</v>
      </c>
      <c r="G125" s="3">
        <v>22201</v>
      </c>
      <c r="H125" s="3" t="s">
        <v>546</v>
      </c>
      <c r="I125" s="3" t="s">
        <v>79</v>
      </c>
      <c r="J125" s="5" t="s">
        <v>547</v>
      </c>
    </row>
    <row r="126" spans="1:10" ht="17" x14ac:dyDescent="0.2">
      <c r="A126" s="2" t="str">
        <f t="shared" si="1"/>
        <v>38.8945044, -77.0768041</v>
      </c>
      <c r="B126" s="3">
        <v>38.894504400000002</v>
      </c>
      <c r="C126" s="3">
        <v>-77.076804100000004</v>
      </c>
      <c r="D126" s="3" t="s">
        <v>548</v>
      </c>
      <c r="E126" s="4">
        <v>2</v>
      </c>
      <c r="F126" s="3">
        <v>1143</v>
      </c>
      <c r="G126" s="3">
        <v>22201</v>
      </c>
      <c r="H126" s="3" t="s">
        <v>549</v>
      </c>
      <c r="I126" s="3" t="s">
        <v>104</v>
      </c>
      <c r="J126" s="5" t="s">
        <v>550</v>
      </c>
    </row>
    <row r="127" spans="1:10" ht="17" x14ac:dyDescent="0.2">
      <c r="A127" s="2" t="str">
        <f t="shared" si="1"/>
        <v>38.9014705, -77.157248</v>
      </c>
      <c r="B127" s="3">
        <v>38.901470500000002</v>
      </c>
      <c r="C127" s="3">
        <v>-77.157247999999996</v>
      </c>
      <c r="D127" s="3" t="s">
        <v>551</v>
      </c>
      <c r="E127" s="4">
        <v>1</v>
      </c>
      <c r="F127" s="3">
        <v>1144</v>
      </c>
      <c r="G127" s="3">
        <v>22213</v>
      </c>
      <c r="H127" s="3" t="s">
        <v>161</v>
      </c>
      <c r="I127" s="3" t="s">
        <v>116</v>
      </c>
      <c r="J127" s="5" t="s">
        <v>552</v>
      </c>
    </row>
    <row r="128" spans="1:10" customFormat="1" ht="17" x14ac:dyDescent="0.2">
      <c r="A128" s="2" t="str">
        <f t="shared" si="1"/>
        <v>38.8446332, -77.094273</v>
      </c>
      <c r="B128" s="6">
        <v>38.844633199999997</v>
      </c>
      <c r="C128" s="6">
        <v>-77.094273000000001</v>
      </c>
      <c r="D128" s="6" t="s">
        <v>553</v>
      </c>
      <c r="E128" s="9" t="s">
        <v>236</v>
      </c>
      <c r="F128" s="6">
        <v>2258</v>
      </c>
      <c r="G128" s="6">
        <v>22206</v>
      </c>
      <c r="H128" s="6" t="s">
        <v>132</v>
      </c>
      <c r="I128" s="6" t="s">
        <v>637</v>
      </c>
      <c r="J128" s="1" t="s">
        <v>554</v>
      </c>
    </row>
    <row r="129" spans="1:10" ht="17" x14ac:dyDescent="0.2">
      <c r="A129" s="2" t="str">
        <f t="shared" si="1"/>
        <v>38.84428363, -77.09255123</v>
      </c>
      <c r="B129" s="3">
        <v>38.84428363</v>
      </c>
      <c r="C129" s="3">
        <v>-77.092551229999998</v>
      </c>
      <c r="D129" s="3" t="s">
        <v>555</v>
      </c>
      <c r="E129" s="4">
        <v>11.5</v>
      </c>
      <c r="F129" s="3">
        <v>1145</v>
      </c>
      <c r="G129" s="3">
        <v>22206</v>
      </c>
      <c r="H129" s="3" t="s">
        <v>205</v>
      </c>
      <c r="I129" s="3" t="s">
        <v>637</v>
      </c>
      <c r="J129" s="5" t="s">
        <v>556</v>
      </c>
    </row>
    <row r="130" spans="1:10" ht="17" x14ac:dyDescent="0.2">
      <c r="A130" s="2" t="str">
        <f t="shared" si="1"/>
        <v>38.89329, -77.12374</v>
      </c>
      <c r="B130" s="3">
        <v>38.89329</v>
      </c>
      <c r="C130" s="3">
        <v>-77.123739999999998</v>
      </c>
      <c r="D130" s="3" t="s">
        <v>557</v>
      </c>
      <c r="E130" s="4">
        <v>3</v>
      </c>
      <c r="F130" s="3">
        <v>1146</v>
      </c>
      <c r="G130" s="3">
        <v>22207</v>
      </c>
      <c r="H130" s="3" t="s">
        <v>558</v>
      </c>
      <c r="I130" s="3" t="s">
        <v>559</v>
      </c>
      <c r="J130" s="5" t="s">
        <v>560</v>
      </c>
    </row>
    <row r="131" spans="1:10" ht="17" x14ac:dyDescent="0.2">
      <c r="A131" s="2" t="str">
        <f t="shared" ref="A131:A152" si="2">CONCATENATE(B131, ", ", C131)</f>
        <v>38.899783, -77.113608</v>
      </c>
      <c r="B131" s="3">
        <v>38.899782999999999</v>
      </c>
      <c r="C131" s="3">
        <v>-77.113607999999999</v>
      </c>
      <c r="D131" s="3" t="s">
        <v>561</v>
      </c>
      <c r="E131" s="4">
        <v>3.8</v>
      </c>
      <c r="F131" s="3">
        <v>1147</v>
      </c>
      <c r="G131" s="3">
        <v>22207</v>
      </c>
      <c r="H131" s="3" t="s">
        <v>562</v>
      </c>
      <c r="I131" s="3" t="s">
        <v>563</v>
      </c>
      <c r="J131" s="5" t="s">
        <v>564</v>
      </c>
    </row>
    <row r="132" spans="1:10" customFormat="1" ht="17" x14ac:dyDescent="0.2">
      <c r="A132" s="2" t="str">
        <f t="shared" si="2"/>
        <v>38.869878, -77.0965558</v>
      </c>
      <c r="B132" s="6">
        <v>38.869878</v>
      </c>
      <c r="C132" s="6">
        <v>-77.096555800000004</v>
      </c>
      <c r="D132" s="6" t="s">
        <v>565</v>
      </c>
      <c r="E132" s="9" t="s">
        <v>236</v>
      </c>
      <c r="F132" s="6">
        <v>846</v>
      </c>
      <c r="G132" s="6">
        <v>22204</v>
      </c>
      <c r="H132" s="6" t="s">
        <v>566</v>
      </c>
      <c r="I132" s="6" t="s">
        <v>63</v>
      </c>
      <c r="J132" s="1" t="s">
        <v>567</v>
      </c>
    </row>
    <row r="133" spans="1:10" ht="17" x14ac:dyDescent="0.2">
      <c r="A133" s="2" t="str">
        <f t="shared" si="2"/>
        <v>38.869878, -77.0965558</v>
      </c>
      <c r="B133" s="3">
        <v>38.869878</v>
      </c>
      <c r="C133" s="3">
        <v>-77.096555800000004</v>
      </c>
      <c r="D133" s="3" t="s">
        <v>568</v>
      </c>
      <c r="E133" s="4">
        <v>17.7</v>
      </c>
      <c r="F133" s="3">
        <v>1041</v>
      </c>
      <c r="G133" s="3">
        <v>22204</v>
      </c>
      <c r="H133" s="3" t="s">
        <v>569</v>
      </c>
      <c r="I133" s="3" t="s">
        <v>63</v>
      </c>
      <c r="J133" s="5" t="s">
        <v>570</v>
      </c>
    </row>
    <row r="134" spans="1:10" ht="17" x14ac:dyDescent="0.2">
      <c r="A134" s="2" t="str">
        <f t="shared" si="2"/>
        <v>38.8976941, -77.0978114</v>
      </c>
      <c r="B134" s="3">
        <v>38.897694100000002</v>
      </c>
      <c r="C134" s="3">
        <v>-77.097811399999998</v>
      </c>
      <c r="D134" s="3" t="s">
        <v>571</v>
      </c>
      <c r="E134" s="4">
        <v>7.1</v>
      </c>
      <c r="F134" s="3">
        <v>1148</v>
      </c>
      <c r="G134" s="3">
        <v>22201</v>
      </c>
      <c r="H134" s="3" t="s">
        <v>572</v>
      </c>
      <c r="I134" s="3" t="s">
        <v>101</v>
      </c>
      <c r="J134" s="5" t="s">
        <v>573</v>
      </c>
    </row>
    <row r="135" spans="1:10" customFormat="1" ht="17" x14ac:dyDescent="0.2">
      <c r="A135" s="2" t="str">
        <f t="shared" si="2"/>
        <v>38.8652542, -77.0772115</v>
      </c>
      <c r="B135" s="6">
        <v>38.865254200000003</v>
      </c>
      <c r="C135" s="6">
        <v>-77.077211500000004</v>
      </c>
      <c r="D135" s="6" t="s">
        <v>574</v>
      </c>
      <c r="E135" s="7" t="s">
        <v>236</v>
      </c>
      <c r="F135" s="6">
        <v>2259</v>
      </c>
      <c r="G135" s="6">
        <v>22204</v>
      </c>
      <c r="H135" s="6" t="s">
        <v>132</v>
      </c>
      <c r="I135" s="6" t="s">
        <v>107</v>
      </c>
      <c r="J135" s="1" t="s">
        <v>575</v>
      </c>
    </row>
    <row r="136" spans="1:10" ht="17" x14ac:dyDescent="0.2">
      <c r="A136" s="2" t="str">
        <f t="shared" si="2"/>
        <v>38.8652542, -77.0772115</v>
      </c>
      <c r="B136" s="3">
        <v>38.865254200000003</v>
      </c>
      <c r="C136" s="3">
        <v>-77.077211500000004</v>
      </c>
      <c r="D136" s="3" t="s">
        <v>576</v>
      </c>
      <c r="E136" s="4">
        <v>4</v>
      </c>
      <c r="F136" s="3">
        <v>1149</v>
      </c>
      <c r="G136" s="3">
        <v>22204</v>
      </c>
      <c r="H136" s="3" t="s">
        <v>577</v>
      </c>
      <c r="I136" s="3" t="s">
        <v>107</v>
      </c>
      <c r="J136" s="5" t="s">
        <v>578</v>
      </c>
    </row>
    <row r="137" spans="1:10" ht="17" x14ac:dyDescent="0.2">
      <c r="A137" s="2" t="str">
        <f t="shared" si="2"/>
        <v>38.8467187, -77.0730138</v>
      </c>
      <c r="B137" s="3">
        <v>38.846718699999997</v>
      </c>
      <c r="C137" s="3">
        <v>-77.073013799999998</v>
      </c>
      <c r="D137" s="3" t="s">
        <v>579</v>
      </c>
      <c r="E137" s="4">
        <v>2</v>
      </c>
      <c r="F137" s="3">
        <v>1150</v>
      </c>
      <c r="G137" s="3">
        <v>22206</v>
      </c>
      <c r="H137" s="3" t="s">
        <v>580</v>
      </c>
      <c r="I137" s="3" t="s">
        <v>97</v>
      </c>
      <c r="J137" s="5" t="s">
        <v>581</v>
      </c>
    </row>
    <row r="138" spans="1:10" ht="17" x14ac:dyDescent="0.2">
      <c r="A138" s="2" t="str">
        <f t="shared" si="2"/>
        <v>38.8924059, -77.1571328</v>
      </c>
      <c r="B138" s="3">
        <v>38.8924059</v>
      </c>
      <c r="C138" s="3">
        <v>-77.157132799999999</v>
      </c>
      <c r="D138" s="3" t="s">
        <v>582</v>
      </c>
      <c r="E138" s="4">
        <v>12</v>
      </c>
      <c r="F138" s="3">
        <v>904</v>
      </c>
      <c r="G138" s="3">
        <v>22213</v>
      </c>
      <c r="H138" s="3" t="s">
        <v>583</v>
      </c>
      <c r="I138" s="3" t="s">
        <v>120</v>
      </c>
      <c r="J138" s="5" t="s">
        <v>584</v>
      </c>
    </row>
    <row r="139" spans="1:10" ht="17" x14ac:dyDescent="0.2">
      <c r="A139" s="2" t="str">
        <f t="shared" si="2"/>
        <v>38.8596837, -77.1177793</v>
      </c>
      <c r="B139" s="3">
        <v>38.859683699999998</v>
      </c>
      <c r="C139" s="3">
        <v>-77.117779299999995</v>
      </c>
      <c r="D139" s="3" t="s">
        <v>585</v>
      </c>
      <c r="E139" s="4">
        <v>2</v>
      </c>
      <c r="F139" s="3">
        <v>1151</v>
      </c>
      <c r="G139" s="3">
        <v>22204</v>
      </c>
      <c r="H139" s="3" t="s">
        <v>586</v>
      </c>
      <c r="I139" s="3" t="s">
        <v>587</v>
      </c>
      <c r="J139" s="5" t="s">
        <v>588</v>
      </c>
    </row>
    <row r="140" spans="1:10" ht="17" x14ac:dyDescent="0.2">
      <c r="A140" s="2" t="str">
        <f t="shared" si="2"/>
        <v>38.9140323, -77.1432853</v>
      </c>
      <c r="B140" s="3">
        <v>38.914032300000002</v>
      </c>
      <c r="C140" s="3">
        <v>-77.143285300000002</v>
      </c>
      <c r="D140" s="3" t="s">
        <v>589</v>
      </c>
      <c r="E140" s="4">
        <v>2</v>
      </c>
      <c r="F140" s="3">
        <v>1152</v>
      </c>
      <c r="G140" s="3">
        <v>22207</v>
      </c>
      <c r="H140" s="3" t="s">
        <v>159</v>
      </c>
      <c r="I140" s="3" t="s">
        <v>110</v>
      </c>
      <c r="J140" s="5" t="s">
        <v>590</v>
      </c>
    </row>
    <row r="141" spans="1:10" customFormat="1" ht="17" x14ac:dyDescent="0.2">
      <c r="A141" s="2" t="str">
        <f t="shared" si="2"/>
        <v>38.8376239, -77.0875856</v>
      </c>
      <c r="B141" s="6">
        <v>38.837623899999997</v>
      </c>
      <c r="C141" s="6">
        <v>-77.087585599999997</v>
      </c>
      <c r="D141" s="6" t="s">
        <v>591</v>
      </c>
      <c r="E141" s="7" t="s">
        <v>236</v>
      </c>
      <c r="F141" s="6">
        <v>2261</v>
      </c>
      <c r="G141" s="6">
        <v>22206</v>
      </c>
      <c r="H141" s="6" t="s">
        <v>132</v>
      </c>
      <c r="I141" s="6" t="s">
        <v>88</v>
      </c>
      <c r="J141" s="1" t="s">
        <v>592</v>
      </c>
    </row>
    <row r="142" spans="1:10" ht="17" x14ac:dyDescent="0.2">
      <c r="A142" s="2" t="str">
        <f t="shared" si="2"/>
        <v>38.8376239, -77.0875856</v>
      </c>
      <c r="B142" s="3">
        <v>38.837623899999997</v>
      </c>
      <c r="C142" s="3">
        <v>-77.087585599999997</v>
      </c>
      <c r="D142" s="3" t="s">
        <v>593</v>
      </c>
      <c r="E142" s="4">
        <v>4</v>
      </c>
      <c r="F142" s="3">
        <v>1056</v>
      </c>
      <c r="G142" s="3">
        <v>22206</v>
      </c>
      <c r="H142" s="3" t="s">
        <v>594</v>
      </c>
      <c r="I142" s="3" t="s">
        <v>636</v>
      </c>
      <c r="J142" s="5" t="s">
        <v>595</v>
      </c>
    </row>
    <row r="143" spans="1:10" ht="17" x14ac:dyDescent="0.2">
      <c r="A143" s="2" t="str">
        <f t="shared" si="2"/>
        <v>38.859983, -77.061699</v>
      </c>
      <c r="B143" s="3">
        <v>38.859983</v>
      </c>
      <c r="C143" s="3">
        <v>-77.061699000000004</v>
      </c>
      <c r="D143" s="3" t="s">
        <v>596</v>
      </c>
      <c r="E143" s="4">
        <v>18</v>
      </c>
      <c r="F143" s="3">
        <v>1051</v>
      </c>
      <c r="G143" s="3">
        <v>22202</v>
      </c>
      <c r="H143" s="3" t="s">
        <v>597</v>
      </c>
      <c r="I143" s="3" t="s">
        <v>68</v>
      </c>
      <c r="J143" s="5" t="s">
        <v>598</v>
      </c>
    </row>
    <row r="144" spans="1:10" customFormat="1" ht="17" x14ac:dyDescent="0.2">
      <c r="A144" s="2" t="str">
        <f t="shared" si="2"/>
        <v>38.848298, -77.10763</v>
      </c>
      <c r="B144" s="6">
        <v>38.848298</v>
      </c>
      <c r="C144" s="6">
        <v>-77.10763</v>
      </c>
      <c r="D144" s="6" t="s">
        <v>599</v>
      </c>
      <c r="E144" s="7" t="s">
        <v>236</v>
      </c>
      <c r="F144" s="6">
        <v>1042</v>
      </c>
      <c r="G144" s="6">
        <v>22206</v>
      </c>
      <c r="H144" s="6" t="s">
        <v>600</v>
      </c>
      <c r="I144" s="6" t="s">
        <v>78</v>
      </c>
      <c r="J144" s="1" t="s">
        <v>601</v>
      </c>
    </row>
    <row r="145" spans="1:10" ht="17" x14ac:dyDescent="0.2">
      <c r="A145" s="2" t="str">
        <f t="shared" si="2"/>
        <v>38.8570479, -77.0865529</v>
      </c>
      <c r="B145" s="3">
        <v>38.857047899999998</v>
      </c>
      <c r="C145" s="3">
        <v>-77.086552900000001</v>
      </c>
      <c r="D145" s="3" t="s">
        <v>602</v>
      </c>
      <c r="E145" s="4">
        <v>6.9</v>
      </c>
      <c r="F145" s="3">
        <v>847</v>
      </c>
      <c r="G145" s="3">
        <v>22204</v>
      </c>
      <c r="H145" s="3" t="s">
        <v>603</v>
      </c>
      <c r="I145" s="3" t="s">
        <v>82</v>
      </c>
      <c r="J145" s="5" t="s">
        <v>604</v>
      </c>
    </row>
    <row r="146" spans="1:10" customFormat="1" ht="17" x14ac:dyDescent="0.2">
      <c r="A146" s="2" t="str">
        <f t="shared" si="2"/>
        <v>38.887348, -77.109661</v>
      </c>
      <c r="B146" s="6">
        <v>38.887348000000003</v>
      </c>
      <c r="C146" s="6">
        <v>-77.109661000000003</v>
      </c>
      <c r="D146" s="6" t="s">
        <v>605</v>
      </c>
      <c r="E146" s="7" t="s">
        <v>236</v>
      </c>
      <c r="F146" s="6">
        <v>815</v>
      </c>
      <c r="G146" s="6">
        <v>22201</v>
      </c>
      <c r="H146" s="6" t="s">
        <v>600</v>
      </c>
      <c r="I146" s="6" t="s">
        <v>69</v>
      </c>
      <c r="J146" s="1" t="s">
        <v>606</v>
      </c>
    </row>
    <row r="147" spans="1:10" ht="17" x14ac:dyDescent="0.2">
      <c r="A147" s="2" t="str">
        <f t="shared" si="2"/>
        <v>38.880442, -77.135995</v>
      </c>
      <c r="B147" s="3">
        <v>38.880442000000002</v>
      </c>
      <c r="C147" s="3">
        <v>-77.135994999999994</v>
      </c>
      <c r="D147" s="3" t="s">
        <v>607</v>
      </c>
      <c r="E147" s="4">
        <v>4</v>
      </c>
      <c r="F147" s="3">
        <v>1153</v>
      </c>
      <c r="G147" s="3">
        <v>22205</v>
      </c>
      <c r="H147" s="3" t="s">
        <v>608</v>
      </c>
      <c r="I147" s="3" t="s">
        <v>115</v>
      </c>
      <c r="J147" s="5" t="s">
        <v>609</v>
      </c>
    </row>
    <row r="148" spans="1:10" ht="17" x14ac:dyDescent="0.2">
      <c r="A148" s="2" t="str">
        <f t="shared" si="2"/>
        <v>38.9012936, -77.099326</v>
      </c>
      <c r="B148" s="3">
        <v>38.901293600000002</v>
      </c>
      <c r="C148" s="3">
        <v>-77.099326000000005</v>
      </c>
      <c r="D148" s="3" t="s">
        <v>610</v>
      </c>
      <c r="E148" s="4">
        <v>14</v>
      </c>
      <c r="F148" s="3">
        <v>1154</v>
      </c>
      <c r="G148" s="3">
        <v>22207</v>
      </c>
      <c r="H148" s="3" t="s">
        <v>611</v>
      </c>
      <c r="I148" s="3" t="s">
        <v>612</v>
      </c>
      <c r="J148" s="5" t="s">
        <v>613</v>
      </c>
    </row>
    <row r="149" spans="1:10" ht="17" x14ac:dyDescent="0.2">
      <c r="A149" s="2" t="str">
        <f t="shared" si="2"/>
        <v>38.886737, -77.1216858</v>
      </c>
      <c r="B149" s="3">
        <v>38.886736999999997</v>
      </c>
      <c r="C149" s="3">
        <v>-77.121685799999995</v>
      </c>
      <c r="D149" s="3" t="s">
        <v>614</v>
      </c>
      <c r="E149" s="4">
        <v>1</v>
      </c>
      <c r="F149" s="3">
        <v>1155</v>
      </c>
      <c r="G149" s="3">
        <v>22207</v>
      </c>
      <c r="H149" s="3" t="s">
        <v>615</v>
      </c>
      <c r="I149" s="3" t="s">
        <v>114</v>
      </c>
      <c r="J149" s="5" t="s">
        <v>616</v>
      </c>
    </row>
    <row r="150" spans="1:10" ht="17" x14ac:dyDescent="0.2">
      <c r="A150" s="2" t="str">
        <f t="shared" si="2"/>
        <v>38.902142, -77.0974279</v>
      </c>
      <c r="B150" s="3">
        <v>38.902141999999998</v>
      </c>
      <c r="C150" s="3">
        <v>-77.0974279</v>
      </c>
      <c r="D150" s="3" t="s">
        <v>617</v>
      </c>
      <c r="E150" s="4">
        <v>3.3</v>
      </c>
      <c r="F150" s="3">
        <v>1156</v>
      </c>
      <c r="G150" s="3">
        <v>22207</v>
      </c>
      <c r="H150" s="3" t="s">
        <v>618</v>
      </c>
      <c r="I150" s="3" t="s">
        <v>117</v>
      </c>
      <c r="J150" s="5" t="s">
        <v>619</v>
      </c>
    </row>
    <row r="151" spans="1:10" ht="17" x14ac:dyDescent="0.2">
      <c r="A151" s="2" t="str">
        <f t="shared" si="2"/>
        <v>38.9154903, -77.1315364</v>
      </c>
      <c r="B151" s="3">
        <v>38.915490300000002</v>
      </c>
      <c r="C151" s="3">
        <v>-77.131536400000002</v>
      </c>
      <c r="D151" s="3" t="s">
        <v>620</v>
      </c>
      <c r="E151" s="4">
        <v>1.25</v>
      </c>
      <c r="F151" s="3">
        <v>1157</v>
      </c>
      <c r="G151" s="3">
        <v>22207</v>
      </c>
      <c r="H151" s="3" t="s">
        <v>621</v>
      </c>
      <c r="I151" s="3" t="s">
        <v>113</v>
      </c>
      <c r="J151" s="5" t="s">
        <v>622</v>
      </c>
    </row>
    <row r="152" spans="1:10" ht="17" x14ac:dyDescent="0.2">
      <c r="A152" s="2" t="str">
        <f t="shared" si="2"/>
        <v>38.9110031, -77.1133234</v>
      </c>
      <c r="B152" s="3">
        <v>38.911003100000002</v>
      </c>
      <c r="C152" s="3">
        <v>-77.113323399999999</v>
      </c>
      <c r="D152" s="3" t="s">
        <v>623</v>
      </c>
      <c r="E152" s="4">
        <v>44</v>
      </c>
      <c r="F152" s="3">
        <v>1158</v>
      </c>
      <c r="G152" s="3">
        <v>22207</v>
      </c>
      <c r="H152" s="3" t="s">
        <v>624</v>
      </c>
      <c r="I152" s="3" t="s">
        <v>85</v>
      </c>
      <c r="J152" s="5" t="s">
        <v>625</v>
      </c>
    </row>
    <row r="153" spans="1:10" x14ac:dyDescent="0.2">
      <c r="E153" s="10">
        <f>SUBTOTAL(9,E16:E152)</f>
        <v>824.00999999999976</v>
      </c>
    </row>
    <row r="163" spans="6:6" x14ac:dyDescent="0.2">
      <c r="F163" s="2" t="s">
        <v>641</v>
      </c>
    </row>
  </sheetData>
  <autoFilter ref="B1:J152"/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" r:id="rId35"/>
    <hyperlink ref="J37" r:id="rId36"/>
    <hyperlink ref="J38" r:id="rId37"/>
    <hyperlink ref="J39" r:id="rId38"/>
    <hyperlink ref="J40" r:id="rId39"/>
    <hyperlink ref="J41" r:id="rId40"/>
    <hyperlink ref="J42" r:id="rId41"/>
    <hyperlink ref="J43" r:id="rId42"/>
    <hyperlink ref="J44" r:id="rId43"/>
    <hyperlink ref="J45" r:id="rId44"/>
    <hyperlink ref="J46" r:id="rId45"/>
    <hyperlink ref="J47" r:id="rId46"/>
    <hyperlink ref="J48" r:id="rId47"/>
    <hyperlink ref="J49" r:id="rId48"/>
    <hyperlink ref="J50" r:id="rId49"/>
    <hyperlink ref="J51" r:id="rId50"/>
    <hyperlink ref="J52" r:id="rId51"/>
    <hyperlink ref="J53" r:id="rId52"/>
    <hyperlink ref="J54" r:id="rId53"/>
    <hyperlink ref="J55" r:id="rId54"/>
    <hyperlink ref="J56" r:id="rId55"/>
    <hyperlink ref="J57" r:id="rId56"/>
    <hyperlink ref="J58" r:id="rId57"/>
    <hyperlink ref="J59" r:id="rId58"/>
    <hyperlink ref="J60" r:id="rId59"/>
    <hyperlink ref="J61" r:id="rId60"/>
    <hyperlink ref="J62" r:id="rId61"/>
    <hyperlink ref="J63" r:id="rId62"/>
    <hyperlink ref="J64" r:id="rId63"/>
    <hyperlink ref="J65" r:id="rId64"/>
    <hyperlink ref="J66" r:id="rId65"/>
    <hyperlink ref="J67" r:id="rId66"/>
    <hyperlink ref="J68" r:id="rId67"/>
    <hyperlink ref="J69" r:id="rId68"/>
    <hyperlink ref="J70" r:id="rId69"/>
    <hyperlink ref="J71" r:id="rId70"/>
    <hyperlink ref="J72" r:id="rId71"/>
    <hyperlink ref="J73" r:id="rId72"/>
    <hyperlink ref="J74" r:id="rId73"/>
    <hyperlink ref="J75" r:id="rId74"/>
    <hyperlink ref="J76" r:id="rId75"/>
    <hyperlink ref="J77" r:id="rId76"/>
    <hyperlink ref="J78" r:id="rId77"/>
    <hyperlink ref="J79" r:id="rId78"/>
    <hyperlink ref="J80" r:id="rId79"/>
    <hyperlink ref="J81" r:id="rId80"/>
    <hyperlink ref="J82" r:id="rId81"/>
    <hyperlink ref="J83" r:id="rId82"/>
    <hyperlink ref="J84" r:id="rId83"/>
    <hyperlink ref="J85" r:id="rId84"/>
    <hyperlink ref="J86" r:id="rId85"/>
    <hyperlink ref="J87" r:id="rId86"/>
    <hyperlink ref="J88" r:id="rId87"/>
    <hyperlink ref="J89" r:id="rId88"/>
    <hyperlink ref="J90" r:id="rId89"/>
    <hyperlink ref="J91" r:id="rId90"/>
    <hyperlink ref="J92" r:id="rId91"/>
    <hyperlink ref="J93" r:id="rId92"/>
    <hyperlink ref="J94" r:id="rId93"/>
    <hyperlink ref="J95" r:id="rId94"/>
    <hyperlink ref="J96" r:id="rId95"/>
    <hyperlink ref="J97" r:id="rId96"/>
    <hyperlink ref="J98" r:id="rId97"/>
    <hyperlink ref="J99" r:id="rId98"/>
    <hyperlink ref="J100" r:id="rId99"/>
    <hyperlink ref="J101" r:id="rId100"/>
    <hyperlink ref="J102" r:id="rId101"/>
    <hyperlink ref="J103" r:id="rId102"/>
    <hyperlink ref="J104" r:id="rId103"/>
    <hyperlink ref="J105" r:id="rId104"/>
    <hyperlink ref="J106" r:id="rId105"/>
    <hyperlink ref="J107" r:id="rId106"/>
    <hyperlink ref="J108" r:id="rId107"/>
    <hyperlink ref="J109" r:id="rId108"/>
    <hyperlink ref="J110" r:id="rId109"/>
    <hyperlink ref="J111" r:id="rId110"/>
    <hyperlink ref="J112" r:id="rId111"/>
    <hyperlink ref="J113" r:id="rId112"/>
    <hyperlink ref="J114" r:id="rId113"/>
    <hyperlink ref="J115" r:id="rId114"/>
    <hyperlink ref="J116" r:id="rId115"/>
    <hyperlink ref="J117" r:id="rId116"/>
    <hyperlink ref="J118" r:id="rId117"/>
    <hyperlink ref="J119" r:id="rId118"/>
    <hyperlink ref="J120" r:id="rId119"/>
    <hyperlink ref="J121" r:id="rId120"/>
    <hyperlink ref="J122" r:id="rId121"/>
    <hyperlink ref="J123" r:id="rId122"/>
    <hyperlink ref="J124" r:id="rId123"/>
    <hyperlink ref="J125" r:id="rId124"/>
    <hyperlink ref="J126" r:id="rId125"/>
    <hyperlink ref="J127" r:id="rId126"/>
    <hyperlink ref="J128" r:id="rId127"/>
    <hyperlink ref="J129" r:id="rId128"/>
    <hyperlink ref="J130" r:id="rId129"/>
    <hyperlink ref="J131" r:id="rId130"/>
    <hyperlink ref="J132" r:id="rId131"/>
    <hyperlink ref="J133" r:id="rId132"/>
    <hyperlink ref="J134" r:id="rId133"/>
    <hyperlink ref="J135" r:id="rId134"/>
    <hyperlink ref="J136" r:id="rId135"/>
    <hyperlink ref="J137" r:id="rId136"/>
    <hyperlink ref="J138" r:id="rId137"/>
    <hyperlink ref="J139" r:id="rId138"/>
    <hyperlink ref="J140" r:id="rId139"/>
    <hyperlink ref="J141" r:id="rId140"/>
    <hyperlink ref="J142" r:id="rId141"/>
    <hyperlink ref="J143" r:id="rId142"/>
    <hyperlink ref="J144" r:id="rId143"/>
    <hyperlink ref="J145" r:id="rId144"/>
    <hyperlink ref="J146" r:id="rId145"/>
    <hyperlink ref="J147" r:id="rId146"/>
    <hyperlink ref="J148" r:id="rId147"/>
    <hyperlink ref="J149" r:id="rId148"/>
    <hyperlink ref="J150" r:id="rId149"/>
    <hyperlink ref="J151" r:id="rId150"/>
    <hyperlink ref="J152" r:id="rId151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 by Civic Assoc.</vt:lpstr>
      <vt:lpstr>DPR Parks Data</vt:lpstr>
    </vt:vector>
  </TitlesOfParts>
  <Company>CSS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Miles</dc:creator>
  <cp:lastModifiedBy>Scott</cp:lastModifiedBy>
  <dcterms:created xsi:type="dcterms:W3CDTF">2015-07-01T03:23:42Z</dcterms:created>
  <dcterms:modified xsi:type="dcterms:W3CDTF">2015-11-05T05:35:04Z</dcterms:modified>
</cp:coreProperties>
</file>